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2A265CF6-5709-4095-AB57-D1A2042C8913}" xr6:coauthVersionLast="47" xr6:coauthVersionMax="47" xr10:uidLastSave="{00000000-0000-0000-0000-000000000000}"/>
  <bookViews>
    <workbookView xWindow="735" yWindow="735" windowWidth="16335" windowHeight="14130" xr2:uid="{00000000-000D-0000-FFFF-FFFF00000000}"/>
  </bookViews>
  <sheets>
    <sheet name="Прил 3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F40" i="1" l="1"/>
  <c r="E42" i="1"/>
  <c r="E40" i="1"/>
  <c r="C42" i="1" l="1"/>
  <c r="C40" i="1"/>
  <c r="C12" i="1" l="1"/>
  <c r="B12" i="1"/>
  <c r="C11" i="1"/>
  <c r="C9" i="1"/>
  <c r="B42" i="1" l="1"/>
  <c r="B40" i="1"/>
  <c r="C41" i="1" l="1"/>
  <c r="D42" i="1"/>
  <c r="D40" i="1"/>
  <c r="D12" i="1"/>
  <c r="F42" i="1"/>
  <c r="C43" i="1" l="1"/>
  <c r="B44" i="1"/>
  <c r="D44" i="1"/>
  <c r="C44" i="1"/>
  <c r="F48" i="1"/>
  <c r="F49" i="1" s="1"/>
  <c r="F44" i="1"/>
  <c r="D46" i="1"/>
  <c r="D47" i="1" s="1"/>
  <c r="D48" i="1" l="1"/>
  <c r="D49" i="1" s="1"/>
  <c r="F55" i="1"/>
  <c r="F56" i="1" s="1"/>
  <c r="F46" i="1"/>
  <c r="F47" i="1" s="1"/>
  <c r="E41" i="1"/>
  <c r="E43" i="1"/>
  <c r="E44" i="1"/>
  <c r="F57" i="1" s="1"/>
  <c r="F58" i="1" s="1"/>
  <c r="F53" i="1"/>
  <c r="F54" i="1" s="1"/>
  <c r="E11" i="1"/>
  <c r="E9" i="1"/>
  <c r="F23" i="1"/>
  <c r="F24" i="1" s="1"/>
  <c r="F21" i="1"/>
  <c r="F22" i="1" s="1"/>
  <c r="F16" i="1"/>
  <c r="F17" i="1" s="1"/>
  <c r="F14" i="1"/>
  <c r="F15" i="1" s="1"/>
  <c r="D16" i="1"/>
  <c r="D17" i="1" s="1"/>
  <c r="D14" i="1"/>
  <c r="D15" i="1" s="1"/>
  <c r="E12" i="1"/>
  <c r="D50" i="1" l="1"/>
  <c r="D51" i="1" s="1"/>
  <c r="F50" i="1"/>
  <c r="F51" i="1" s="1"/>
  <c r="F12" i="1"/>
  <c r="F18" i="1" l="1"/>
  <c r="F19" i="1" s="1"/>
  <c r="F25" i="1"/>
  <c r="F26" i="1" s="1"/>
  <c r="D18" i="1"/>
  <c r="D19" i="1" s="1"/>
</calcChain>
</file>

<file path=xl/sharedStrings.xml><?xml version="1.0" encoding="utf-8"?>
<sst xmlns="http://schemas.openxmlformats.org/spreadsheetml/2006/main" count="76" uniqueCount="31">
  <si>
    <t>Сравнительный анализ</t>
  </si>
  <si>
    <t>Основные</t>
  </si>
  <si>
    <t>характеристики бюджета</t>
  </si>
  <si>
    <t xml:space="preserve"> Доходы</t>
  </si>
  <si>
    <t xml:space="preserve"> Расходы</t>
  </si>
  <si>
    <t>Первонач.</t>
  </si>
  <si>
    <t>Исполнен.</t>
  </si>
  <si>
    <t>(тыс. руб.)</t>
  </si>
  <si>
    <t xml:space="preserve">    - рост первоначального показателя</t>
  </si>
  <si>
    <t>Приложение 3</t>
  </si>
  <si>
    <t xml:space="preserve"> Дефицит "-" (профицит "+")</t>
  </si>
  <si>
    <t>Действующ.</t>
  </si>
  <si>
    <t xml:space="preserve">            Динамика характеристик первоначальных проектов местного бюджета</t>
  </si>
  <si>
    <t>Справочно:</t>
  </si>
  <si>
    <t>Сопоставимый сравнительный анализ</t>
  </si>
  <si>
    <r>
      <t xml:space="preserve"> Доходы:       </t>
    </r>
    <r>
      <rPr>
        <i/>
        <sz val="12"/>
        <color theme="1"/>
        <rFont val="Times New Roman"/>
        <family val="1"/>
        <charset val="204"/>
      </rPr>
      <t>- абсолютное изменение</t>
    </r>
  </si>
  <si>
    <t xml:space="preserve">                          - относительное изменение</t>
  </si>
  <si>
    <r>
      <t xml:space="preserve"> Расходы:     </t>
    </r>
    <r>
      <rPr>
        <i/>
        <sz val="12"/>
        <color theme="1"/>
        <rFont val="Times New Roman"/>
        <family val="1"/>
        <charset val="204"/>
      </rPr>
      <t>- абсолютное изменение</t>
    </r>
  </si>
  <si>
    <r>
      <t xml:space="preserve"> Дефицит:     </t>
    </r>
    <r>
      <rPr>
        <i/>
        <sz val="12"/>
        <color theme="1"/>
        <rFont val="Times New Roman"/>
        <family val="1"/>
        <charset val="204"/>
      </rPr>
      <t>- абсолютное изменение</t>
    </r>
  </si>
  <si>
    <t>2023 г.</t>
  </si>
  <si>
    <t>2024 г.</t>
  </si>
  <si>
    <t>Добавить первонач по 2025</t>
  </si>
  <si>
    <t>Учесть, что в 2024 не было возмещений РСО, но был исп лист</t>
  </si>
  <si>
    <t>2025 г.</t>
  </si>
  <si>
    <t xml:space="preserve">            Динамика характеристик первоначального бюджета 2025 г. к действующему бюджету 2024 г.</t>
  </si>
  <si>
    <t xml:space="preserve">без учета трансфертов на возмещение затрат теплоснабжающих организаций </t>
  </si>
  <si>
    <t xml:space="preserve">    Исполняющий обязанности</t>
  </si>
  <si>
    <t xml:space="preserve">    председателя Счетной палаты ЗАТО Железногорск</t>
  </si>
  <si>
    <t>А.И. Панкрац</t>
  </si>
  <si>
    <t>и оплату исполнительного листа</t>
  </si>
  <si>
    <t>основных характеристик бюджета ЗАТО Железногорск за 2023-2025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</si>
</sst>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р_."/>
    <numFmt numFmtId="165" formatCode="0.0%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u/>
      <sz val="11"/>
      <color theme="1"/>
      <name val="Arial"/>
      <family val="2"/>
      <charset val="204"/>
    </font>
    <font>
      <b/>
      <u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2" borderId="1" xfId="0" applyFont="1" applyFill="1" applyBorder="1"/>
    <xf numFmtId="0" fontId="3" fillId="2" borderId="2" xfId="0" applyFont="1" applyFill="1" applyBorder="1"/>
    <xf numFmtId="49" fontId="3" fillId="0" borderId="0" xfId="0" applyNumberFormat="1" applyFont="1"/>
    <xf numFmtId="0" fontId="4" fillId="0" borderId="2" xfId="0" applyFont="1" applyBorder="1"/>
    <xf numFmtId="164" fontId="3" fillId="0" borderId="2" xfId="0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7" fillId="0" borderId="0" xfId="0" applyFont="1"/>
    <xf numFmtId="0" fontId="1" fillId="0" borderId="0" xfId="0" applyFont="1" applyAlignment="1">
      <alignment horizontal="right"/>
    </xf>
    <xf numFmtId="49" fontId="3" fillId="0" borderId="0" xfId="0" applyNumberFormat="1" applyFont="1" applyAlignment="1">
      <alignment horizontal="left"/>
    </xf>
    <xf numFmtId="164" fontId="3" fillId="3" borderId="1" xfId="0" applyNumberFormat="1" applyFont="1" applyFill="1" applyBorder="1" applyAlignment="1">
      <alignment horizontal="center"/>
    </xf>
    <xf numFmtId="164" fontId="3" fillId="3" borderId="2" xfId="0" applyNumberFormat="1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165" fontId="4" fillId="3" borderId="2" xfId="0" applyNumberFormat="1" applyFont="1" applyFill="1" applyBorder="1" applyAlignment="1">
      <alignment horizontal="center"/>
    </xf>
    <xf numFmtId="164" fontId="9" fillId="4" borderId="2" xfId="0" applyNumberFormat="1" applyFont="1" applyFill="1" applyBorder="1" applyAlignment="1">
      <alignment horizontal="center"/>
    </xf>
    <xf numFmtId="0" fontId="1" fillId="5" borderId="0" xfId="0" applyFont="1" applyFill="1"/>
    <xf numFmtId="0" fontId="0" fillId="5" borderId="0" xfId="0" applyFill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AEAEA"/>
      <color rgb="FF99FF66"/>
      <color rgb="FF99FF99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62"/>
  <sheetViews>
    <sheetView tabSelected="1" workbookViewId="0">
      <selection activeCell="A31" sqref="A31:F61"/>
    </sheetView>
  </sheetViews>
  <sheetFormatPr defaultRowHeight="15" x14ac:dyDescent="0.25"/>
  <cols>
    <col min="1" max="1" width="35.5703125" customWidth="1"/>
    <col min="2" max="2" width="18.140625" customWidth="1"/>
    <col min="3" max="3" width="18.28515625" customWidth="1"/>
    <col min="4" max="4" width="18.42578125" customWidth="1"/>
    <col min="5" max="5" width="18" customWidth="1"/>
    <col min="6" max="6" width="18.28515625" customWidth="1"/>
  </cols>
  <sheetData>
    <row r="1" spans="1:21" ht="15.75" x14ac:dyDescent="0.25">
      <c r="F1" s="15" t="s">
        <v>9</v>
      </c>
    </row>
    <row r="2" spans="1:21" ht="20.25" customHeight="1" x14ac:dyDescent="0.3">
      <c r="A2" s="26" t="s">
        <v>0</v>
      </c>
      <c r="B2" s="26"/>
      <c r="C2" s="26"/>
      <c r="D2" s="26"/>
      <c r="E2" s="26"/>
      <c r="F2" s="26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21" ht="20.25" customHeight="1" x14ac:dyDescent="0.3">
      <c r="A3" s="26" t="s">
        <v>30</v>
      </c>
      <c r="B3" s="26"/>
      <c r="C3" s="26"/>
      <c r="D3" s="26"/>
      <c r="E3" s="26"/>
      <c r="F3" s="26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21" ht="19.5" customHeight="1" x14ac:dyDescent="0.3">
      <c r="A4" s="26" t="s">
        <v>7</v>
      </c>
      <c r="B4" s="26"/>
      <c r="C4" s="26"/>
      <c r="D4" s="26"/>
      <c r="E4" s="26"/>
      <c r="F4" s="26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21" ht="9" customHeight="1" thickBot="1" x14ac:dyDescent="0.35">
      <c r="A5" s="9"/>
      <c r="B5" s="9"/>
      <c r="C5" s="9"/>
      <c r="D5" s="9"/>
      <c r="E5" s="9"/>
      <c r="F5" s="9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21" ht="19.5" thickBot="1" x14ac:dyDescent="0.35">
      <c r="A6" s="10" t="s">
        <v>1</v>
      </c>
      <c r="B6" s="24" t="s">
        <v>19</v>
      </c>
      <c r="C6" s="25"/>
      <c r="D6" s="24" t="s">
        <v>20</v>
      </c>
      <c r="E6" s="25"/>
      <c r="F6" s="12" t="s">
        <v>23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21" ht="19.5" thickBot="1" x14ac:dyDescent="0.35">
      <c r="A7" s="11" t="s">
        <v>2</v>
      </c>
      <c r="B7" s="12" t="s">
        <v>5</v>
      </c>
      <c r="C7" s="12" t="s">
        <v>6</v>
      </c>
      <c r="D7" s="12" t="s">
        <v>5</v>
      </c>
      <c r="E7" s="12" t="s">
        <v>11</v>
      </c>
      <c r="F7" s="12" t="s">
        <v>5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21" ht="18.75" x14ac:dyDescent="0.3">
      <c r="A8" s="3" t="s">
        <v>3</v>
      </c>
      <c r="B8" s="17">
        <v>4051131.4159900001</v>
      </c>
      <c r="C8" s="7">
        <v>4735540.3178099999</v>
      </c>
      <c r="D8" s="17">
        <v>4553518.8005999997</v>
      </c>
      <c r="E8" s="7">
        <v>5579027.1807399997</v>
      </c>
      <c r="F8" s="17">
        <v>4952622.3448400004</v>
      </c>
      <c r="G8" s="1"/>
      <c r="H8" s="1"/>
      <c r="I8" s="1"/>
      <c r="J8" s="22" t="s">
        <v>21</v>
      </c>
      <c r="K8" s="22"/>
      <c r="L8" s="22"/>
      <c r="M8" s="22"/>
      <c r="N8" s="22"/>
      <c r="O8" s="22"/>
      <c r="P8" s="22"/>
      <c r="Q8" s="22"/>
      <c r="R8" s="23"/>
      <c r="S8" s="23"/>
      <c r="T8" s="23"/>
      <c r="U8" s="23"/>
    </row>
    <row r="9" spans="1:21" ht="15" customHeight="1" x14ac:dyDescent="0.3">
      <c r="A9" s="6" t="s">
        <v>8</v>
      </c>
      <c r="B9" s="18"/>
      <c r="C9" s="8">
        <f>C8-B8</f>
        <v>684408.9018199998</v>
      </c>
      <c r="D9" s="18"/>
      <c r="E9" s="8">
        <f>E8-D8</f>
        <v>1025508.38014</v>
      </c>
      <c r="F9" s="18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21" ht="18.75" x14ac:dyDescent="0.3">
      <c r="A10" s="4" t="s">
        <v>4</v>
      </c>
      <c r="B10" s="17">
        <v>4229114.7879900001</v>
      </c>
      <c r="C10" s="7">
        <v>4771621.8534199996</v>
      </c>
      <c r="D10" s="17">
        <v>4775476.8005999997</v>
      </c>
      <c r="E10" s="21">
        <v>5839321.35042</v>
      </c>
      <c r="F10" s="17">
        <v>4820042.3448400004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21" ht="15.75" customHeight="1" x14ac:dyDescent="0.3">
      <c r="A11" s="6" t="s">
        <v>8</v>
      </c>
      <c r="B11" s="18"/>
      <c r="C11" s="8">
        <f>C10-B10</f>
        <v>542507.06542999949</v>
      </c>
      <c r="D11" s="18"/>
      <c r="E11" s="8">
        <f>E10-D10</f>
        <v>1063844.5498200003</v>
      </c>
      <c r="F11" s="18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21" ht="18.75" x14ac:dyDescent="0.3">
      <c r="A12" s="4" t="s">
        <v>10</v>
      </c>
      <c r="B12" s="18">
        <f>B8-B10</f>
        <v>-177983.37199999997</v>
      </c>
      <c r="C12" s="7">
        <f>C8-C10</f>
        <v>-36081.535609999672</v>
      </c>
      <c r="D12" s="18">
        <f>D8-D10</f>
        <v>-221958</v>
      </c>
      <c r="E12" s="7">
        <f>E8-E10</f>
        <v>-260294.16968000028</v>
      </c>
      <c r="F12" s="18">
        <f>F8-F10</f>
        <v>132580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21" ht="19.5" x14ac:dyDescent="0.35">
      <c r="A13" s="27" t="s">
        <v>12</v>
      </c>
      <c r="B13" s="28"/>
      <c r="C13" s="28"/>
      <c r="D13" s="28"/>
      <c r="E13" s="28"/>
      <c r="F13" s="29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21" ht="18.75" x14ac:dyDescent="0.3">
      <c r="A14" s="3" t="s">
        <v>15</v>
      </c>
      <c r="B14" s="2"/>
      <c r="C14" s="2"/>
      <c r="D14" s="19">
        <f>D8-B8</f>
        <v>502387.3846099996</v>
      </c>
      <c r="E14" s="2"/>
      <c r="F14" s="19">
        <f>F8-D8</f>
        <v>399103.54424000066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21" ht="15.75" x14ac:dyDescent="0.25">
      <c r="A15" s="6" t="s">
        <v>16</v>
      </c>
      <c r="B15" s="2"/>
      <c r="C15" s="2"/>
      <c r="D15" s="20">
        <f>D14/B8</f>
        <v>0.12401162367309382</v>
      </c>
      <c r="E15" s="2"/>
      <c r="F15" s="20">
        <f>F14/D8</f>
        <v>8.7647281523777237E-2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21" ht="18.75" x14ac:dyDescent="0.3">
      <c r="A16" s="3" t="s">
        <v>17</v>
      </c>
      <c r="B16" s="2"/>
      <c r="C16" s="2"/>
      <c r="D16" s="19">
        <f>D10-B10</f>
        <v>546362.01260999963</v>
      </c>
      <c r="E16" s="2"/>
      <c r="F16" s="19">
        <f>F10-D10</f>
        <v>44565.544240000658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15.75" x14ac:dyDescent="0.25">
      <c r="A17" s="6" t="s">
        <v>16</v>
      </c>
      <c r="B17" s="2"/>
      <c r="C17" s="2"/>
      <c r="D17" s="20">
        <f>D16/B10</f>
        <v>0.12919063208252921</v>
      </c>
      <c r="E17" s="2"/>
      <c r="F17" s="20">
        <f>F16/D10</f>
        <v>9.3321664204088182E-3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8.75" x14ac:dyDescent="0.3">
      <c r="A18" s="3" t="s">
        <v>18</v>
      </c>
      <c r="B18" s="2"/>
      <c r="C18" s="2"/>
      <c r="D18" s="19">
        <f>D12-B12</f>
        <v>-43974.628000000026</v>
      </c>
      <c r="E18" s="2"/>
      <c r="F18" s="19">
        <f>F12-D12</f>
        <v>354538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5.75" x14ac:dyDescent="0.25">
      <c r="A19" s="6" t="s">
        <v>16</v>
      </c>
      <c r="B19" s="2"/>
      <c r="C19" s="2"/>
      <c r="D19" s="20">
        <f>D18/B12</f>
        <v>0.24707155227961425</v>
      </c>
      <c r="E19" s="2"/>
      <c r="F19" s="20">
        <f>F18/D12</f>
        <v>-1.5973202137341298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9.5" x14ac:dyDescent="0.35">
      <c r="A20" s="27" t="s">
        <v>24</v>
      </c>
      <c r="B20" s="28"/>
      <c r="C20" s="28"/>
      <c r="D20" s="28"/>
      <c r="E20" s="28"/>
      <c r="F20" s="29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18.75" x14ac:dyDescent="0.3">
      <c r="A21" s="3" t="s">
        <v>15</v>
      </c>
      <c r="B21" s="2"/>
      <c r="C21" s="2"/>
      <c r="D21" s="2"/>
      <c r="E21" s="2"/>
      <c r="F21" s="19">
        <f>F8-E8</f>
        <v>-626404.83589999937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5.75" x14ac:dyDescent="0.25">
      <c r="A22" s="6" t="s">
        <v>16</v>
      </c>
      <c r="B22" s="2"/>
      <c r="C22" s="2"/>
      <c r="D22" s="2"/>
      <c r="E22" s="2"/>
      <c r="F22" s="20">
        <f>F21/E8</f>
        <v>-0.11227850584103326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18.75" x14ac:dyDescent="0.3">
      <c r="A23" s="3" t="s">
        <v>17</v>
      </c>
      <c r="B23" s="2"/>
      <c r="C23" s="2"/>
      <c r="D23" s="2"/>
      <c r="E23" s="2"/>
      <c r="F23" s="19">
        <f>F10-E10</f>
        <v>-1019279.0055799996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15.75" x14ac:dyDescent="0.25">
      <c r="A24" s="6" t="s">
        <v>16</v>
      </c>
      <c r="B24" s="2"/>
      <c r="C24" s="2"/>
      <c r="D24" s="2"/>
      <c r="E24" s="2"/>
      <c r="F24" s="20">
        <f>F23/E10</f>
        <v>-0.1745543607574683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18.75" x14ac:dyDescent="0.3">
      <c r="A25" s="3" t="s">
        <v>18</v>
      </c>
      <c r="B25" s="2"/>
      <c r="C25" s="2"/>
      <c r="D25" s="2"/>
      <c r="E25" s="2"/>
      <c r="F25" s="19">
        <f>F12-E12</f>
        <v>392874.16968000028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15.75" x14ac:dyDescent="0.25">
      <c r="A26" s="6" t="s">
        <v>16</v>
      </c>
      <c r="B26" s="2"/>
      <c r="C26" s="2"/>
      <c r="D26" s="2"/>
      <c r="E26" s="2"/>
      <c r="F26" s="20">
        <f>F25/E12</f>
        <v>-1.5093467908366553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18.75" x14ac:dyDescent="0.3">
      <c r="A27" s="5"/>
      <c r="C27" s="5"/>
      <c r="D27" s="5"/>
      <c r="E27" s="5"/>
      <c r="F27" s="5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18.75" x14ac:dyDescent="0.3">
      <c r="A28" s="5" t="s">
        <v>26</v>
      </c>
      <c r="C28" s="5"/>
      <c r="D28" s="5"/>
      <c r="E28" s="5"/>
      <c r="F28" s="5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18.75" x14ac:dyDescent="0.3">
      <c r="A29" s="5" t="s">
        <v>27</v>
      </c>
      <c r="C29" s="5"/>
      <c r="D29" s="5"/>
      <c r="E29" s="16" t="s">
        <v>28</v>
      </c>
      <c r="F29" s="16"/>
      <c r="G29" s="1"/>
      <c r="H29" s="1"/>
      <c r="I29" s="1"/>
      <c r="J29" s="22" t="s">
        <v>22</v>
      </c>
      <c r="K29" s="22"/>
      <c r="L29" s="22"/>
      <c r="M29" s="22"/>
      <c r="N29" s="22"/>
      <c r="O29" s="22"/>
      <c r="P29" s="22"/>
      <c r="Q29" s="1"/>
    </row>
    <row r="30" spans="1:17" ht="5.25" customHeight="1" x14ac:dyDescent="0.3">
      <c r="A30" s="5"/>
      <c r="C30" s="5"/>
      <c r="D30" s="5"/>
      <c r="E30" s="5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s="14" t="s">
        <v>13</v>
      </c>
    </row>
    <row r="32" spans="1:17" ht="16.5" customHeight="1" x14ac:dyDescent="0.3">
      <c r="A32" s="26" t="s">
        <v>14</v>
      </c>
      <c r="B32" s="26"/>
      <c r="C32" s="26"/>
      <c r="D32" s="26"/>
      <c r="E32" s="26"/>
      <c r="F32" s="26"/>
    </row>
    <row r="33" spans="1:6" ht="17.25" customHeight="1" x14ac:dyDescent="0.3">
      <c r="A33" s="26" t="s">
        <v>30</v>
      </c>
      <c r="B33" s="26"/>
      <c r="C33" s="26"/>
      <c r="D33" s="26"/>
      <c r="E33" s="26"/>
      <c r="F33" s="26"/>
    </row>
    <row r="34" spans="1:6" ht="17.25" customHeight="1" x14ac:dyDescent="0.3">
      <c r="A34" s="30" t="s">
        <v>25</v>
      </c>
      <c r="B34" s="30"/>
      <c r="C34" s="30"/>
      <c r="D34" s="30"/>
      <c r="E34" s="30"/>
      <c r="F34" s="30"/>
    </row>
    <row r="35" spans="1:6" ht="17.25" customHeight="1" x14ac:dyDescent="0.3">
      <c r="A35" s="30" t="s">
        <v>29</v>
      </c>
      <c r="B35" s="30"/>
      <c r="C35" s="30"/>
      <c r="D35" s="30"/>
      <c r="E35" s="30"/>
      <c r="F35" s="30"/>
    </row>
    <row r="36" spans="1:6" ht="13.5" customHeight="1" x14ac:dyDescent="0.3">
      <c r="A36" s="26" t="s">
        <v>7</v>
      </c>
      <c r="B36" s="26"/>
      <c r="C36" s="26"/>
      <c r="D36" s="26"/>
      <c r="E36" s="26"/>
      <c r="F36" s="26"/>
    </row>
    <row r="37" spans="1:6" ht="6.75" customHeight="1" thickBot="1" x14ac:dyDescent="0.35">
      <c r="A37" s="9"/>
      <c r="B37" s="9"/>
      <c r="C37" s="9"/>
      <c r="D37" s="9"/>
      <c r="E37" s="9"/>
      <c r="F37" s="9"/>
    </row>
    <row r="38" spans="1:6" ht="19.5" thickBot="1" x14ac:dyDescent="0.35">
      <c r="A38" s="10" t="s">
        <v>1</v>
      </c>
      <c r="B38" s="24" t="s">
        <v>19</v>
      </c>
      <c r="C38" s="25"/>
      <c r="D38" s="24" t="s">
        <v>20</v>
      </c>
      <c r="E38" s="25"/>
      <c r="F38" s="12" t="s">
        <v>23</v>
      </c>
    </row>
    <row r="39" spans="1:6" ht="19.5" thickBot="1" x14ac:dyDescent="0.35">
      <c r="A39" s="11" t="s">
        <v>2</v>
      </c>
      <c r="B39" s="12" t="s">
        <v>5</v>
      </c>
      <c r="C39" s="12" t="s">
        <v>6</v>
      </c>
      <c r="D39" s="12" t="s">
        <v>5</v>
      </c>
      <c r="E39" s="12" t="s">
        <v>11</v>
      </c>
      <c r="F39" s="12" t="s">
        <v>5</v>
      </c>
    </row>
    <row r="40" spans="1:6" ht="18.75" x14ac:dyDescent="0.3">
      <c r="A40" s="3" t="s">
        <v>3</v>
      </c>
      <c r="B40" s="17">
        <f>B8-0</f>
        <v>4051131.4159900001</v>
      </c>
      <c r="C40" s="13">
        <f>C8-83927.7</f>
        <v>4651612.6178099997</v>
      </c>
      <c r="D40" s="17">
        <f>D8-0</f>
        <v>4553518.8005999997</v>
      </c>
      <c r="E40" s="13">
        <f>E8-322583.89616</f>
        <v>5256443.2845799997</v>
      </c>
      <c r="F40" s="17">
        <f>F8-322580</f>
        <v>4630042.3448400004</v>
      </c>
    </row>
    <row r="41" spans="1:6" ht="18.75" x14ac:dyDescent="0.3">
      <c r="A41" s="6" t="s">
        <v>8</v>
      </c>
      <c r="B41" s="18"/>
      <c r="C41" s="8">
        <f>C40-B40</f>
        <v>600481.20181999961</v>
      </c>
      <c r="D41" s="18"/>
      <c r="E41" s="8">
        <f>E40-D40</f>
        <v>702924.48398000002</v>
      </c>
      <c r="F41" s="18"/>
    </row>
    <row r="42" spans="1:6" ht="18.75" x14ac:dyDescent="0.3">
      <c r="A42" s="4" t="s">
        <v>4</v>
      </c>
      <c r="B42" s="17">
        <f>B10-0</f>
        <v>4229114.7879900001</v>
      </c>
      <c r="C42" s="7">
        <f>C10-83927.7</f>
        <v>4687694.1534199994</v>
      </c>
      <c r="D42" s="17">
        <f>D10-0</f>
        <v>4775476.8005999997</v>
      </c>
      <c r="E42" s="7">
        <f>E10-322583.89616</f>
        <v>5516737.45426</v>
      </c>
      <c r="F42" s="17">
        <f>F10-0</f>
        <v>4820042.3448400004</v>
      </c>
    </row>
    <row r="43" spans="1:6" ht="18.75" x14ac:dyDescent="0.3">
      <c r="A43" s="6" t="s">
        <v>8</v>
      </c>
      <c r="B43" s="18"/>
      <c r="C43" s="8">
        <f>C42-B42</f>
        <v>458579.36542999931</v>
      </c>
      <c r="D43" s="18"/>
      <c r="E43" s="8">
        <f>E42-D42</f>
        <v>741260.6536600003</v>
      </c>
      <c r="F43" s="18"/>
    </row>
    <row r="44" spans="1:6" ht="18.75" x14ac:dyDescent="0.3">
      <c r="A44" s="4" t="s">
        <v>10</v>
      </c>
      <c r="B44" s="18">
        <f>B40-B42</f>
        <v>-177983.37199999997</v>
      </c>
      <c r="C44" s="7">
        <f>C40-C42</f>
        <v>-36081.535609999672</v>
      </c>
      <c r="D44" s="18">
        <f>D40-D42</f>
        <v>-221958</v>
      </c>
      <c r="E44" s="7">
        <f>E40-E42</f>
        <v>-260294.16968000028</v>
      </c>
      <c r="F44" s="18">
        <f>F40-F42</f>
        <v>-190000</v>
      </c>
    </row>
    <row r="45" spans="1:6" ht="19.5" x14ac:dyDescent="0.35">
      <c r="A45" s="27" t="s">
        <v>12</v>
      </c>
      <c r="B45" s="28"/>
      <c r="C45" s="28"/>
      <c r="D45" s="28"/>
      <c r="E45" s="28"/>
      <c r="F45" s="29"/>
    </row>
    <row r="46" spans="1:6" ht="18.75" x14ac:dyDescent="0.3">
      <c r="A46" s="3" t="s">
        <v>15</v>
      </c>
      <c r="B46" s="2"/>
      <c r="C46" s="2"/>
      <c r="D46" s="19">
        <f>D40-B40</f>
        <v>502387.3846099996</v>
      </c>
      <c r="E46" s="2"/>
      <c r="F46" s="19">
        <f>F40-D40</f>
        <v>76523.544240000658</v>
      </c>
    </row>
    <row r="47" spans="1:6" ht="15.75" x14ac:dyDescent="0.25">
      <c r="A47" s="6" t="s">
        <v>16</v>
      </c>
      <c r="B47" s="2"/>
      <c r="C47" s="2"/>
      <c r="D47" s="20">
        <f>D46/B40</f>
        <v>0.12401162367309382</v>
      </c>
      <c r="E47" s="2"/>
      <c r="F47" s="20">
        <f>F46/D40</f>
        <v>1.680536472802472E-2</v>
      </c>
    </row>
    <row r="48" spans="1:6" ht="18.75" x14ac:dyDescent="0.3">
      <c r="A48" s="3" t="s">
        <v>17</v>
      </c>
      <c r="B48" s="2"/>
      <c r="C48" s="2"/>
      <c r="D48" s="19">
        <f>D42-B42</f>
        <v>546362.01260999963</v>
      </c>
      <c r="E48" s="2"/>
      <c r="F48" s="19">
        <f>F42-D42</f>
        <v>44565.544240000658</v>
      </c>
    </row>
    <row r="49" spans="1:6" ht="15.75" x14ac:dyDescent="0.25">
      <c r="A49" s="6" t="s">
        <v>16</v>
      </c>
      <c r="B49" s="2"/>
      <c r="C49" s="2"/>
      <c r="D49" s="20">
        <f>D48/B42</f>
        <v>0.12919063208252921</v>
      </c>
      <c r="E49" s="2"/>
      <c r="F49" s="20">
        <f>F48/D42</f>
        <v>9.3321664204088182E-3</v>
      </c>
    </row>
    <row r="50" spans="1:6" ht="18.75" x14ac:dyDescent="0.3">
      <c r="A50" s="3" t="s">
        <v>18</v>
      </c>
      <c r="B50" s="2"/>
      <c r="C50" s="2"/>
      <c r="D50" s="19">
        <f>D44-B44</f>
        <v>-43974.628000000026</v>
      </c>
      <c r="E50" s="2"/>
      <c r="F50" s="19">
        <f>F44-D44</f>
        <v>31958</v>
      </c>
    </row>
    <row r="51" spans="1:6" ht="15.75" x14ac:dyDescent="0.25">
      <c r="A51" s="6" t="s">
        <v>16</v>
      </c>
      <c r="B51" s="2"/>
      <c r="C51" s="2"/>
      <c r="D51" s="20">
        <f>D50/B44</f>
        <v>0.24707155227961425</v>
      </c>
      <c r="E51" s="2"/>
      <c r="F51" s="20">
        <f>F50/D44</f>
        <v>-0.14398219482965247</v>
      </c>
    </row>
    <row r="52" spans="1:6" ht="19.5" x14ac:dyDescent="0.35">
      <c r="A52" s="27" t="s">
        <v>24</v>
      </c>
      <c r="B52" s="28"/>
      <c r="C52" s="28"/>
      <c r="D52" s="28"/>
      <c r="E52" s="28"/>
      <c r="F52" s="29"/>
    </row>
    <row r="53" spans="1:6" ht="18.75" x14ac:dyDescent="0.3">
      <c r="A53" s="3" t="s">
        <v>15</v>
      </c>
      <c r="B53" s="2"/>
      <c r="C53" s="2"/>
      <c r="D53" s="2"/>
      <c r="E53" s="2"/>
      <c r="F53" s="19">
        <f>F40-E40</f>
        <v>-626400.93973999936</v>
      </c>
    </row>
    <row r="54" spans="1:6" ht="15.75" x14ac:dyDescent="0.25">
      <c r="A54" s="6" t="s">
        <v>16</v>
      </c>
      <c r="B54" s="2"/>
      <c r="C54" s="2"/>
      <c r="D54" s="2"/>
      <c r="E54" s="2"/>
      <c r="F54" s="20">
        <f>F53/E40</f>
        <v>-0.11916821048513415</v>
      </c>
    </row>
    <row r="55" spans="1:6" ht="18.75" x14ac:dyDescent="0.3">
      <c r="A55" s="3" t="s">
        <v>17</v>
      </c>
      <c r="B55" s="2"/>
      <c r="C55" s="2"/>
      <c r="D55" s="2"/>
      <c r="E55" s="2"/>
      <c r="F55" s="19">
        <f>F42-E42</f>
        <v>-696695.10941999964</v>
      </c>
    </row>
    <row r="56" spans="1:6" ht="15.75" x14ac:dyDescent="0.25">
      <c r="A56" s="6" t="s">
        <v>16</v>
      </c>
      <c r="B56" s="2"/>
      <c r="C56" s="2"/>
      <c r="D56" s="2"/>
      <c r="E56" s="2"/>
      <c r="F56" s="20">
        <f>F55/E42</f>
        <v>-0.12628752323205353</v>
      </c>
    </row>
    <row r="57" spans="1:6" ht="18.75" x14ac:dyDescent="0.3">
      <c r="A57" s="3" t="s">
        <v>18</v>
      </c>
      <c r="B57" s="2"/>
      <c r="C57" s="2"/>
      <c r="D57" s="2"/>
      <c r="E57" s="2"/>
      <c r="F57" s="19">
        <f>F44-E44</f>
        <v>70294.169680000283</v>
      </c>
    </row>
    <row r="58" spans="1:6" ht="15.75" x14ac:dyDescent="0.25">
      <c r="A58" s="6" t="s">
        <v>16</v>
      </c>
      <c r="B58" s="2"/>
      <c r="C58" s="2"/>
      <c r="D58" s="2"/>
      <c r="E58" s="2"/>
      <c r="F58" s="20">
        <f>F57/E44</f>
        <v>-0.27005664309123145</v>
      </c>
    </row>
    <row r="59" spans="1:6" ht="18.75" x14ac:dyDescent="0.3">
      <c r="A59" s="5"/>
      <c r="C59" s="5"/>
      <c r="D59" s="5"/>
      <c r="E59" s="5"/>
      <c r="F59" s="5"/>
    </row>
    <row r="60" spans="1:6" ht="18.75" x14ac:dyDescent="0.3">
      <c r="A60" s="5" t="s">
        <v>26</v>
      </c>
      <c r="C60" s="5"/>
      <c r="D60" s="5"/>
      <c r="E60" s="5"/>
      <c r="F60" s="16"/>
    </row>
    <row r="61" spans="1:6" ht="18.75" x14ac:dyDescent="0.3">
      <c r="A61" s="5" t="s">
        <v>27</v>
      </c>
      <c r="C61" s="5"/>
      <c r="D61" s="5"/>
      <c r="E61" s="16" t="s">
        <v>28</v>
      </c>
    </row>
    <row r="62" spans="1:6" ht="18.75" x14ac:dyDescent="0.3">
      <c r="A62" s="5"/>
      <c r="C62" s="5"/>
      <c r="D62" s="5"/>
      <c r="E62" s="5"/>
    </row>
  </sheetData>
  <mergeCells count="16">
    <mergeCell ref="A13:F13"/>
    <mergeCell ref="A20:F20"/>
    <mergeCell ref="A45:F45"/>
    <mergeCell ref="A52:F52"/>
    <mergeCell ref="A32:F32"/>
    <mergeCell ref="A33:F33"/>
    <mergeCell ref="A36:F36"/>
    <mergeCell ref="B38:C38"/>
    <mergeCell ref="D38:E38"/>
    <mergeCell ref="A34:F34"/>
    <mergeCell ref="A35:F35"/>
    <mergeCell ref="B6:C6"/>
    <mergeCell ref="D6:E6"/>
    <mergeCell ref="A2:F2"/>
    <mergeCell ref="A3:F3"/>
    <mergeCell ref="A4:F4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3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2024-11-23T11:42:59Z</dcterms:modified>
</cp:coreProperties>
</file>