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9" i="1"/>
  <c r="F9"/>
  <c r="E9"/>
  <c r="D9"/>
  <c r="C9"/>
  <c r="B9"/>
  <c r="G22" l="1"/>
  <c r="F22"/>
  <c r="E22"/>
  <c r="G86"/>
  <c r="F86"/>
  <c r="E86"/>
  <c r="D86"/>
  <c r="C86"/>
  <c r="B86"/>
  <c r="G19"/>
  <c r="F19"/>
  <c r="E19"/>
  <c r="D19"/>
  <c r="C19"/>
  <c r="B19"/>
  <c r="G64" l="1"/>
  <c r="F64"/>
  <c r="E64"/>
  <c r="G37"/>
  <c r="F37"/>
  <c r="E37"/>
  <c r="D37"/>
  <c r="C37"/>
  <c r="B37"/>
  <c r="E40"/>
  <c r="G27"/>
  <c r="F27"/>
  <c r="E27"/>
  <c r="D27"/>
  <c r="C27"/>
  <c r="B27"/>
  <c r="G45" l="1"/>
  <c r="F45"/>
  <c r="E45"/>
  <c r="D45"/>
  <c r="C45"/>
  <c r="B45"/>
  <c r="G54"/>
  <c r="F54"/>
  <c r="E54"/>
  <c r="F12" l="1"/>
  <c r="E12"/>
  <c r="G78" l="1"/>
  <c r="F78"/>
  <c r="E78"/>
  <c r="D78"/>
  <c r="C78"/>
  <c r="B78"/>
  <c r="G81"/>
  <c r="F81"/>
  <c r="E81"/>
  <c r="G85" l="1"/>
  <c r="F85"/>
  <c r="E85"/>
  <c r="G52"/>
  <c r="F52"/>
  <c r="E52"/>
  <c r="G7" l="1"/>
  <c r="F7"/>
  <c r="E7"/>
  <c r="D7"/>
  <c r="C7"/>
  <c r="B7"/>
  <c r="F28" l="1"/>
  <c r="G28"/>
  <c r="E28"/>
  <c r="G69"/>
  <c r="E93" l="1"/>
  <c r="E26"/>
  <c r="G36" l="1"/>
  <c r="F36"/>
  <c r="E36"/>
  <c r="F69" l="1"/>
  <c r="E69"/>
  <c r="G66"/>
  <c r="F66"/>
  <c r="E66"/>
  <c r="D66"/>
  <c r="C66"/>
  <c r="B66"/>
  <c r="G59"/>
  <c r="F59"/>
  <c r="E59"/>
  <c r="D59"/>
  <c r="C59"/>
  <c r="B59"/>
  <c r="B96" l="1"/>
  <c r="E96"/>
  <c r="G96"/>
  <c r="F96"/>
  <c r="D96"/>
  <c r="C96"/>
  <c r="G89"/>
  <c r="F89"/>
  <c r="E89"/>
  <c r="G83"/>
  <c r="F83"/>
  <c r="E83"/>
  <c r="G95"/>
  <c r="F95"/>
  <c r="G93"/>
  <c r="F93"/>
  <c r="G87"/>
  <c r="F87"/>
  <c r="E87"/>
  <c r="G79"/>
  <c r="F79"/>
  <c r="E79"/>
  <c r="G77"/>
  <c r="F77"/>
  <c r="E77"/>
  <c r="G75"/>
  <c r="F75"/>
  <c r="E75"/>
  <c r="G73"/>
  <c r="F73"/>
  <c r="E73"/>
  <c r="G62"/>
  <c r="F62"/>
  <c r="E62"/>
  <c r="G58"/>
  <c r="F58"/>
  <c r="E58"/>
  <c r="G56"/>
  <c r="F56"/>
  <c r="E56"/>
  <c r="G50"/>
  <c r="F50"/>
  <c r="E50"/>
  <c r="G48"/>
  <c r="F48"/>
  <c r="E48"/>
  <c r="G67"/>
  <c r="F67"/>
  <c r="E67"/>
  <c r="G60"/>
  <c r="F60"/>
  <c r="E60"/>
  <c r="G46"/>
  <c r="F46"/>
  <c r="E46"/>
  <c r="G44"/>
  <c r="F44"/>
  <c r="E44"/>
  <c r="E42"/>
  <c r="G34"/>
  <c r="F34"/>
  <c r="E34"/>
  <c r="G32"/>
  <c r="F32"/>
  <c r="E32"/>
  <c r="G38"/>
  <c r="F38"/>
  <c r="E38"/>
  <c r="G30"/>
  <c r="F30"/>
  <c r="E30"/>
  <c r="G24"/>
  <c r="F24"/>
  <c r="E24"/>
  <c r="G18"/>
  <c r="F18"/>
  <c r="E18"/>
  <c r="G16"/>
  <c r="F16"/>
  <c r="E16"/>
  <c r="G10"/>
  <c r="F10"/>
  <c r="E10"/>
  <c r="G20"/>
  <c r="F20"/>
  <c r="E20"/>
  <c r="G8"/>
  <c r="F8"/>
  <c r="E8"/>
  <c r="G97" l="1"/>
  <c r="E97" l="1"/>
  <c r="F97"/>
</calcChain>
</file>

<file path=xl/sharedStrings.xml><?xml version="1.0" encoding="utf-8"?>
<sst xmlns="http://schemas.openxmlformats.org/spreadsheetml/2006/main" count="107" uniqueCount="60">
  <si>
    <t>(тыс. руб.)</t>
  </si>
  <si>
    <t>Общегосударственные вопросы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</si>
  <si>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</si>
  <si>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</si>
  <si>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</si>
  <si>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</si>
  <si>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</si>
  <si>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</si>
  <si>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</si>
  <si>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</si>
  <si>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 xml:space="preserve">     - в том числе  др. вопросы в обл. нац. экономики</t>
  </si>
  <si>
    <t>Жилищно-коммунальное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</si>
  <si>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</si>
  <si>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</si>
  <si>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</si>
  <si>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</si>
  <si>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</si>
  <si>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</si>
  <si>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</si>
  <si>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</si>
  <si>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</si>
  <si>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</si>
  <si>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</si>
  <si>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</si>
  <si>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</si>
  <si>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</si>
  <si>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>Приложение № 3</t>
  </si>
  <si>
    <t>Первоначальный вариант</t>
  </si>
  <si>
    <t>Уточненный вариант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</si>
  <si>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</si>
  <si>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</si>
  <si>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</si>
  <si>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>Сранительный анализ расходов первоначального и уточненного</t>
  </si>
  <si>
    <t>Наименование разделов</t>
  </si>
  <si>
    <t>и подразделов расходов местного бюджета</t>
  </si>
  <si>
    <t>Культура и кинематография</t>
  </si>
  <si>
    <t xml:space="preserve">          Председатель</t>
  </si>
  <si>
    <t xml:space="preserve">     - в том числе  обеспечение проведения выборов</t>
  </si>
  <si>
    <t xml:space="preserve">     - в том числе  судебная система</t>
  </si>
  <si>
    <t xml:space="preserve">    - в том числе др. вопросы в обл. социал. политики</t>
  </si>
  <si>
    <t>уточненный вариант к первоначальному</t>
  </si>
  <si>
    <t xml:space="preserve">     - в том числе  дорожное хозяйство (дорожные фонды)</t>
  </si>
  <si>
    <t xml:space="preserve">    - в том числе  дополнительное образование детей</t>
  </si>
  <si>
    <t xml:space="preserve">    - в том числе др. вопросы в области ФКиС</t>
  </si>
  <si>
    <t xml:space="preserve">    - в том числе др. вопросы в области культуры</t>
  </si>
  <si>
    <t xml:space="preserve">    - в том числе  проф. подготовка и повыш. квалифик.</t>
  </si>
  <si>
    <t xml:space="preserve">    - в том числе  молодежная политика</t>
  </si>
  <si>
    <t xml:space="preserve">    - в том числе периодическая печать и издательства</t>
  </si>
  <si>
    <t xml:space="preserve">     - в том числе  жилищное  хозяйство</t>
  </si>
  <si>
    <t xml:space="preserve">    - в том числе  дошкольное образование</t>
  </si>
  <si>
    <t xml:space="preserve">    - в том числе  общее образование</t>
  </si>
  <si>
    <t>2023 г.</t>
  </si>
  <si>
    <t xml:space="preserve">     - в том числе  гражданская оборона</t>
  </si>
  <si>
    <t xml:space="preserve">     - в том числе  защита от чрезвыч. ситуаций</t>
  </si>
  <si>
    <t xml:space="preserve">    - в том числе др. вопросы в области СМИ</t>
  </si>
  <si>
    <t>2024 г.</t>
  </si>
  <si>
    <t>вариантов бюджета ЗАТО Железногорск на 2023 год и плановый период 2024-2025 годов</t>
  </si>
  <si>
    <t>2025 г.</t>
  </si>
  <si>
    <t xml:space="preserve">          Счетной палаты ЗАТО Железногорск</t>
  </si>
  <si>
    <t xml:space="preserve">    - в том числе спорт высших достижений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</si>
</sst>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_-* #,##0.0_р_._-;\-* #,##0.0_р_._-;_-* &quot;-&quot;?_р_._-;_-@_-"/>
    <numFmt numFmtId="166" formatCode="0.0%"/>
    <numFmt numFmtId="167" formatCode="#,##0.0_р_.;\-#,##0.0_р_."/>
    <numFmt numFmtId="168" formatCode="#,##0.0"/>
    <numFmt numFmtId="169" formatCode="#,##0.0_ ;\-#,##0.0\ "/>
  </numFmts>
  <fonts count="19"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2" fontId="1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168" fontId="0" fillId="0" borderId="0" xfId="0" applyNumberFormat="1"/>
    <xf numFmtId="165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2" fillId="0" borderId="1" xfId="0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right"/>
    </xf>
    <xf numFmtId="2" fontId="13" fillId="0" borderId="1" xfId="0" applyNumberFormat="1" applyFont="1" applyFill="1" applyBorder="1" applyAlignment="1">
      <alignment horizontal="right"/>
    </xf>
    <xf numFmtId="169" fontId="5" fillId="0" borderId="0" xfId="0" applyNumberFormat="1" applyFont="1"/>
    <xf numFmtId="0" fontId="12" fillId="0" borderId="0" xfId="0" applyFont="1" applyAlignment="1">
      <alignment horizontal="right"/>
    </xf>
    <xf numFmtId="0" fontId="12" fillId="0" borderId="0" xfId="0" applyFont="1"/>
    <xf numFmtId="164" fontId="11" fillId="0" borderId="1" xfId="0" applyNumberFormat="1" applyFont="1" applyBorder="1" applyAlignment="1">
      <alignment horizontal="center"/>
    </xf>
    <xf numFmtId="167" fontId="15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right"/>
    </xf>
    <xf numFmtId="166" fontId="10" fillId="0" borderId="1" xfId="0" applyNumberFormat="1" applyFont="1" applyFill="1" applyBorder="1" applyAlignment="1">
      <alignment horizontal="right"/>
    </xf>
    <xf numFmtId="164" fontId="16" fillId="0" borderId="1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right"/>
    </xf>
    <xf numFmtId="164" fontId="18" fillId="2" borderId="1" xfId="0" applyNumberFormat="1" applyFont="1" applyFill="1" applyBorder="1" applyAlignment="1">
      <alignment horizontal="center"/>
    </xf>
    <xf numFmtId="166" fontId="17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topLeftCell="A67" workbookViewId="0">
      <selection activeCell="I94" sqref="I94"/>
    </sheetView>
  </sheetViews>
  <sheetFormatPr defaultRowHeight="15"/>
  <cols>
    <col min="1" max="1" width="45.7109375" customWidth="1"/>
    <col min="2" max="2" width="13.85546875" customWidth="1"/>
    <col min="3" max="3" width="14.140625" customWidth="1"/>
    <col min="4" max="4" width="14.42578125" customWidth="1"/>
    <col min="5" max="6" width="14.28515625" customWidth="1"/>
    <col min="7" max="7" width="14.140625" customWidth="1"/>
    <col min="10" max="10" width="10.140625" bestFit="1" customWidth="1"/>
    <col min="11" max="11" width="10.140625" customWidth="1"/>
  </cols>
  <sheetData>
    <row r="1" spans="1:7" ht="15.75">
      <c r="A1" s="9"/>
      <c r="B1" s="9"/>
      <c r="C1" s="9"/>
      <c r="D1" s="9"/>
      <c r="E1" s="9"/>
      <c r="F1" s="4"/>
      <c r="G1" s="8" t="s">
        <v>26</v>
      </c>
    </row>
    <row r="2" spans="1:7" ht="15.75">
      <c r="A2" s="27" t="s">
        <v>32</v>
      </c>
      <c r="B2" s="27"/>
      <c r="C2" s="27"/>
      <c r="D2" s="27"/>
      <c r="E2" s="27"/>
      <c r="F2" s="27"/>
      <c r="G2" s="27"/>
    </row>
    <row r="3" spans="1:7" ht="15.75">
      <c r="A3" s="27" t="s">
        <v>56</v>
      </c>
      <c r="B3" s="27"/>
      <c r="C3" s="27"/>
      <c r="D3" s="27"/>
      <c r="E3" s="27"/>
      <c r="F3" s="27"/>
      <c r="G3" s="27"/>
    </row>
    <row r="4" spans="1:7" ht="15.75">
      <c r="A4" s="9"/>
      <c r="B4" s="9"/>
      <c r="C4" s="9"/>
      <c r="D4" s="9"/>
      <c r="E4" s="9"/>
      <c r="F4" s="9"/>
      <c r="G4" s="10" t="s">
        <v>0</v>
      </c>
    </row>
    <row r="5" spans="1:7">
      <c r="A5" s="11" t="s">
        <v>33</v>
      </c>
      <c r="B5" s="28" t="s">
        <v>27</v>
      </c>
      <c r="C5" s="29"/>
      <c r="D5" s="30"/>
      <c r="E5" s="28" t="s">
        <v>28</v>
      </c>
      <c r="F5" s="29"/>
      <c r="G5" s="30"/>
    </row>
    <row r="6" spans="1:7">
      <c r="A6" s="12" t="s">
        <v>34</v>
      </c>
      <c r="B6" s="11" t="s">
        <v>51</v>
      </c>
      <c r="C6" s="11" t="s">
        <v>55</v>
      </c>
      <c r="D6" s="11" t="s">
        <v>57</v>
      </c>
      <c r="E6" s="11" t="s">
        <v>51</v>
      </c>
      <c r="F6" s="11" t="s">
        <v>55</v>
      </c>
      <c r="G6" s="11" t="s">
        <v>57</v>
      </c>
    </row>
    <row r="7" spans="1:7">
      <c r="A7" s="31" t="s">
        <v>1</v>
      </c>
      <c r="B7" s="32">
        <f t="shared" ref="B7:G7" si="0">B9+B11+B13+B15+B17</f>
        <v>452563.56699999998</v>
      </c>
      <c r="C7" s="32">
        <f t="shared" si="0"/>
        <v>409727.32</v>
      </c>
      <c r="D7" s="32">
        <f t="shared" si="0"/>
        <v>397118.22</v>
      </c>
      <c r="E7" s="37">
        <f t="shared" si="0"/>
        <v>464909.36699999997</v>
      </c>
      <c r="F7" s="32">
        <f t="shared" si="0"/>
        <v>409724.62</v>
      </c>
      <c r="G7" s="32">
        <f t="shared" si="0"/>
        <v>397120.32</v>
      </c>
    </row>
    <row r="8" spans="1:7">
      <c r="A8" s="13" t="s">
        <v>40</v>
      </c>
      <c r="B8" s="14"/>
      <c r="C8" s="14"/>
      <c r="D8" s="14"/>
      <c r="E8" s="38">
        <f>E7/B7</f>
        <v>1.0272797036708878</v>
      </c>
      <c r="F8" s="34">
        <f>F7/C7</f>
        <v>0.99999341025148136</v>
      </c>
      <c r="G8" s="34">
        <f>G7/D7</f>
        <v>1.0000052880978365</v>
      </c>
    </row>
    <row r="9" spans="1:7">
      <c r="A9" s="15" t="s">
        <v>2</v>
      </c>
      <c r="B9" s="25">
        <f>3216.769+17806.856+159647.191+20988.145</f>
        <v>201658.96099999998</v>
      </c>
      <c r="C9" s="25">
        <f>3216.769+17806.856+159225.029+20988.145</f>
        <v>201236.799</v>
      </c>
      <c r="D9" s="25">
        <f>3216.769+17806.856+159225.029+20988.145</f>
        <v>201236.799</v>
      </c>
      <c r="E9" s="25">
        <f>3216.769+17806.856+159647.191+20988.145</f>
        <v>201658.96099999998</v>
      </c>
      <c r="F9" s="25">
        <f>3216.769+17806.856+159225.029+20988.145</f>
        <v>201236.799</v>
      </c>
      <c r="G9" s="25">
        <f>3216.769+17806.856+159225.029+20988.145</f>
        <v>201236.799</v>
      </c>
    </row>
    <row r="10" spans="1:7">
      <c r="A10" s="16" t="s">
        <v>40</v>
      </c>
      <c r="B10" s="17"/>
      <c r="C10" s="17"/>
      <c r="D10" s="17"/>
      <c r="E10" s="17">
        <f>E9/B9</f>
        <v>1</v>
      </c>
      <c r="F10" s="17">
        <f>F9/C9</f>
        <v>1</v>
      </c>
      <c r="G10" s="17">
        <f>G9/D9</f>
        <v>1</v>
      </c>
    </row>
    <row r="11" spans="1:7">
      <c r="A11" s="15" t="s">
        <v>38</v>
      </c>
      <c r="B11" s="25">
        <v>5.8</v>
      </c>
      <c r="C11" s="25">
        <v>5.0999999999999996</v>
      </c>
      <c r="D11" s="25">
        <v>0</v>
      </c>
      <c r="E11" s="35">
        <v>2.2000000000000002</v>
      </c>
      <c r="F11" s="35">
        <v>2.4</v>
      </c>
      <c r="G11" s="35">
        <v>2.1</v>
      </c>
    </row>
    <row r="12" spans="1:7">
      <c r="A12" s="16" t="s">
        <v>40</v>
      </c>
      <c r="B12" s="17"/>
      <c r="C12" s="17"/>
      <c r="D12" s="17"/>
      <c r="E12" s="36">
        <f>E11/B11</f>
        <v>0.37931034482758624</v>
      </c>
      <c r="F12" s="36">
        <f>F11/C11</f>
        <v>0.47058823529411764</v>
      </c>
      <c r="G12" s="36"/>
    </row>
    <row r="13" spans="1:7">
      <c r="A13" s="15" t="s">
        <v>37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</row>
    <row r="14" spans="1:7">
      <c r="A14" s="16" t="s">
        <v>40</v>
      </c>
      <c r="B14" s="17"/>
      <c r="C14" s="17"/>
      <c r="D14" s="17"/>
      <c r="E14" s="17"/>
      <c r="F14" s="17"/>
      <c r="G14" s="17"/>
    </row>
    <row r="15" spans="1:7">
      <c r="A15" s="15" t="s">
        <v>3</v>
      </c>
      <c r="B15" s="25">
        <v>1500</v>
      </c>
      <c r="C15" s="25">
        <v>1500</v>
      </c>
      <c r="D15" s="25">
        <v>1500</v>
      </c>
      <c r="E15" s="25">
        <v>1500</v>
      </c>
      <c r="F15" s="25">
        <v>1500</v>
      </c>
      <c r="G15" s="25">
        <v>1500</v>
      </c>
    </row>
    <row r="16" spans="1:7">
      <c r="A16" s="16" t="s">
        <v>40</v>
      </c>
      <c r="B16" s="17"/>
      <c r="C16" s="17"/>
      <c r="D16" s="17"/>
      <c r="E16" s="17">
        <f>E15/B15</f>
        <v>1</v>
      </c>
      <c r="F16" s="17">
        <f>F15/C15</f>
        <v>1</v>
      </c>
      <c r="G16" s="17">
        <f>G15/D15</f>
        <v>1</v>
      </c>
    </row>
    <row r="17" spans="1:11">
      <c r="A17" s="15" t="s">
        <v>4</v>
      </c>
      <c r="B17" s="25">
        <v>249398.80600000001</v>
      </c>
      <c r="C17" s="25">
        <v>206985.421</v>
      </c>
      <c r="D17" s="25">
        <v>194381.421</v>
      </c>
      <c r="E17" s="35">
        <v>261748.20600000001</v>
      </c>
      <c r="F17" s="25">
        <v>206985.421</v>
      </c>
      <c r="G17" s="25">
        <v>194381.421</v>
      </c>
    </row>
    <row r="18" spans="1:11">
      <c r="A18" s="16" t="s">
        <v>40</v>
      </c>
      <c r="B18" s="17"/>
      <c r="C18" s="17"/>
      <c r="D18" s="17"/>
      <c r="E18" s="36">
        <f>E17/B17</f>
        <v>1.0495166765152837</v>
      </c>
      <c r="F18" s="17">
        <f>F17/C17</f>
        <v>1</v>
      </c>
      <c r="G18" s="17">
        <f>G17/D17</f>
        <v>1</v>
      </c>
    </row>
    <row r="19" spans="1:11">
      <c r="A19" s="31" t="s">
        <v>5</v>
      </c>
      <c r="B19" s="32">
        <f t="shared" ref="B19:G19" si="1">B21+B23+B25</f>
        <v>30089.091</v>
      </c>
      <c r="C19" s="32">
        <f t="shared" si="1"/>
        <v>28838.841</v>
      </c>
      <c r="D19" s="32">
        <f t="shared" si="1"/>
        <v>28738.739999999998</v>
      </c>
      <c r="E19" s="32">
        <f t="shared" si="1"/>
        <v>30089.091</v>
      </c>
      <c r="F19" s="37">
        <f t="shared" si="1"/>
        <v>28738.841</v>
      </c>
      <c r="G19" s="32">
        <f t="shared" si="1"/>
        <v>28738.739999999998</v>
      </c>
    </row>
    <row r="20" spans="1:11">
      <c r="A20" s="13" t="s">
        <v>40</v>
      </c>
      <c r="B20" s="14"/>
      <c r="C20" s="14"/>
      <c r="D20" s="14"/>
      <c r="E20" s="34">
        <f>E19/B19</f>
        <v>1</v>
      </c>
      <c r="F20" s="38">
        <f>F19/C19</f>
        <v>0.99653245426887993</v>
      </c>
      <c r="G20" s="34">
        <f>G19/D19</f>
        <v>1</v>
      </c>
    </row>
    <row r="21" spans="1:11">
      <c r="A21" s="15" t="s">
        <v>52</v>
      </c>
      <c r="B21" s="25">
        <v>9695.7099999999991</v>
      </c>
      <c r="C21" s="25">
        <v>9695.7099999999991</v>
      </c>
      <c r="D21" s="25">
        <v>9695.7099999999991</v>
      </c>
      <c r="E21" s="25">
        <v>9695.7099999999991</v>
      </c>
      <c r="F21" s="25">
        <v>9695.7099999999991</v>
      </c>
      <c r="G21" s="25">
        <v>9695.7099999999991</v>
      </c>
    </row>
    <row r="22" spans="1:11">
      <c r="A22" s="16" t="s">
        <v>40</v>
      </c>
      <c r="B22" s="17"/>
      <c r="C22" s="17"/>
      <c r="D22" s="17"/>
      <c r="E22" s="17">
        <f>E21/B21</f>
        <v>1</v>
      </c>
      <c r="F22" s="17">
        <f>F21/C21</f>
        <v>1</v>
      </c>
      <c r="G22" s="17">
        <f>G21/D21</f>
        <v>1</v>
      </c>
    </row>
    <row r="23" spans="1:11">
      <c r="A23" s="15" t="s">
        <v>53</v>
      </c>
      <c r="B23" s="25">
        <v>19393.381000000001</v>
      </c>
      <c r="C23" s="25">
        <v>19143.131000000001</v>
      </c>
      <c r="D23" s="25">
        <v>19043.03</v>
      </c>
      <c r="E23" s="25">
        <v>19393.381000000001</v>
      </c>
      <c r="F23" s="35">
        <v>19043.131000000001</v>
      </c>
      <c r="G23" s="25">
        <v>19043.03</v>
      </c>
    </row>
    <row r="24" spans="1:11">
      <c r="A24" s="16" t="s">
        <v>40</v>
      </c>
      <c r="B24" s="17"/>
      <c r="C24" s="17"/>
      <c r="D24" s="17"/>
      <c r="E24" s="17">
        <f>E23/B23</f>
        <v>1</v>
      </c>
      <c r="F24" s="36">
        <f>F23/C23</f>
        <v>0.99477619413459584</v>
      </c>
      <c r="G24" s="17">
        <f>G23/D23</f>
        <v>1</v>
      </c>
    </row>
    <row r="25" spans="1:11">
      <c r="A25" s="15" t="s">
        <v>6</v>
      </c>
      <c r="B25" s="25">
        <v>1000</v>
      </c>
      <c r="C25" s="25">
        <v>0</v>
      </c>
      <c r="D25" s="25">
        <v>0</v>
      </c>
      <c r="E25" s="25">
        <v>1000</v>
      </c>
      <c r="F25" s="25">
        <v>0</v>
      </c>
      <c r="G25" s="25">
        <v>0</v>
      </c>
    </row>
    <row r="26" spans="1:11">
      <c r="A26" s="16" t="s">
        <v>40</v>
      </c>
      <c r="B26" s="17"/>
      <c r="C26" s="17"/>
      <c r="D26" s="17"/>
      <c r="E26" s="17">
        <f>E25/B25</f>
        <v>1</v>
      </c>
      <c r="F26" s="17"/>
      <c r="G26" s="17"/>
    </row>
    <row r="27" spans="1:11">
      <c r="A27" s="31" t="s">
        <v>7</v>
      </c>
      <c r="B27" s="32">
        <f t="shared" ref="B27:G27" si="2">B29+B31+B33+B35</f>
        <v>408154.56890000001</v>
      </c>
      <c r="C27" s="32">
        <f t="shared" si="2"/>
        <v>389248.65799999994</v>
      </c>
      <c r="D27" s="32">
        <f t="shared" si="2"/>
        <v>387988.65799999994</v>
      </c>
      <c r="E27" s="37">
        <f t="shared" si="2"/>
        <v>438824.32489999995</v>
      </c>
      <c r="F27" s="32">
        <f t="shared" si="2"/>
        <v>389248.65799999994</v>
      </c>
      <c r="G27" s="32">
        <f t="shared" si="2"/>
        <v>387988.65799999994</v>
      </c>
      <c r="I27" s="6"/>
      <c r="J27" s="6"/>
      <c r="K27" s="6"/>
    </row>
    <row r="28" spans="1:11">
      <c r="A28" s="13" t="s">
        <v>40</v>
      </c>
      <c r="B28" s="14"/>
      <c r="C28" s="14"/>
      <c r="D28" s="14"/>
      <c r="E28" s="38">
        <f>E27/B27</f>
        <v>1.0751425032008257</v>
      </c>
      <c r="F28" s="34">
        <f>F27/C27</f>
        <v>1</v>
      </c>
      <c r="G28" s="34">
        <f>G27/D27</f>
        <v>1</v>
      </c>
    </row>
    <row r="29" spans="1:11">
      <c r="A29" s="15" t="s">
        <v>8</v>
      </c>
      <c r="B29" s="25">
        <v>10034.334999999999</v>
      </c>
      <c r="C29" s="25">
        <v>10034.334999999999</v>
      </c>
      <c r="D29" s="25">
        <v>10034.334999999999</v>
      </c>
      <c r="E29" s="35">
        <v>12348.645</v>
      </c>
      <c r="F29" s="25">
        <v>10034.334999999999</v>
      </c>
      <c r="G29" s="25">
        <v>10034.334999999999</v>
      </c>
    </row>
    <row r="30" spans="1:11">
      <c r="A30" s="16" t="s">
        <v>40</v>
      </c>
      <c r="B30" s="17"/>
      <c r="C30" s="17"/>
      <c r="D30" s="17"/>
      <c r="E30" s="36">
        <f>E29/B29</f>
        <v>1.2306391006479256</v>
      </c>
      <c r="F30" s="17">
        <f>F29/C29</f>
        <v>1</v>
      </c>
      <c r="G30" s="17">
        <f>G29/D29</f>
        <v>1</v>
      </c>
    </row>
    <row r="31" spans="1:11">
      <c r="A31" s="15" t="s">
        <v>9</v>
      </c>
      <c r="B31" s="25">
        <v>132970.48199999999</v>
      </c>
      <c r="C31" s="25">
        <v>138304.79999999999</v>
      </c>
      <c r="D31" s="25">
        <v>138304.79999999999</v>
      </c>
      <c r="E31" s="25">
        <v>132970.48199999999</v>
      </c>
      <c r="F31" s="25">
        <v>138304.79999999999</v>
      </c>
      <c r="G31" s="25">
        <v>138304.79999999999</v>
      </c>
    </row>
    <row r="32" spans="1:11">
      <c r="A32" s="16" t="s">
        <v>40</v>
      </c>
      <c r="B32" s="17"/>
      <c r="C32" s="17"/>
      <c r="D32" s="17"/>
      <c r="E32" s="17">
        <f>E31/B31</f>
        <v>1</v>
      </c>
      <c r="F32" s="17">
        <f>F31/C31</f>
        <v>1</v>
      </c>
      <c r="G32" s="17">
        <f>G31/D31</f>
        <v>1</v>
      </c>
    </row>
    <row r="33" spans="1:11">
      <c r="A33" s="15" t="s">
        <v>41</v>
      </c>
      <c r="B33" s="25">
        <v>249154.77590000001</v>
      </c>
      <c r="C33" s="25">
        <v>235990.02299999999</v>
      </c>
      <c r="D33" s="25">
        <v>235990.02299999999</v>
      </c>
      <c r="E33" s="35">
        <v>271791.02189999999</v>
      </c>
      <c r="F33" s="25">
        <v>235990.02299999999</v>
      </c>
      <c r="G33" s="25">
        <v>235990.02299999999</v>
      </c>
      <c r="I33" s="6"/>
      <c r="J33" s="6"/>
      <c r="K33" s="6"/>
    </row>
    <row r="34" spans="1:11">
      <c r="A34" s="16" t="s">
        <v>40</v>
      </c>
      <c r="B34" s="17"/>
      <c r="C34" s="17"/>
      <c r="D34" s="17"/>
      <c r="E34" s="36">
        <f>E33/B33</f>
        <v>1.0908521456923033</v>
      </c>
      <c r="F34" s="17">
        <f>F33/C33</f>
        <v>1</v>
      </c>
      <c r="G34" s="17">
        <f>G33/D33</f>
        <v>1</v>
      </c>
    </row>
    <row r="35" spans="1:11">
      <c r="A35" s="15" t="s">
        <v>10</v>
      </c>
      <c r="B35" s="25">
        <v>15994.976000000001</v>
      </c>
      <c r="C35" s="25">
        <v>4919.5</v>
      </c>
      <c r="D35" s="25">
        <v>3659.5</v>
      </c>
      <c r="E35" s="35">
        <v>21714.175999999999</v>
      </c>
      <c r="F35" s="25">
        <v>4919.5</v>
      </c>
      <c r="G35" s="25">
        <v>3659.5</v>
      </c>
    </row>
    <row r="36" spans="1:11">
      <c r="A36" s="16" t="s">
        <v>40</v>
      </c>
      <c r="B36" s="17"/>
      <c r="C36" s="17"/>
      <c r="D36" s="17"/>
      <c r="E36" s="36">
        <f>E35/B35</f>
        <v>1.35756227455421</v>
      </c>
      <c r="F36" s="17">
        <f>F35/C35</f>
        <v>1</v>
      </c>
      <c r="G36" s="17">
        <f>G35/D35</f>
        <v>1</v>
      </c>
    </row>
    <row r="37" spans="1:11">
      <c r="A37" s="31" t="s">
        <v>11</v>
      </c>
      <c r="B37" s="32">
        <f t="shared" ref="B37:G37" si="3">B39+B41+B43</f>
        <v>215579.50710000002</v>
      </c>
      <c r="C37" s="32">
        <f t="shared" si="3"/>
        <v>157593.408</v>
      </c>
      <c r="D37" s="32">
        <f t="shared" si="3"/>
        <v>83069.095000000001</v>
      </c>
      <c r="E37" s="37">
        <f t="shared" si="3"/>
        <v>236390.69509000002</v>
      </c>
      <c r="F37" s="37">
        <f t="shared" si="3"/>
        <v>156869.508</v>
      </c>
      <c r="G37" s="32">
        <f t="shared" si="3"/>
        <v>83069.095000000001</v>
      </c>
      <c r="I37" s="6"/>
      <c r="J37" s="6"/>
      <c r="K37" s="6"/>
    </row>
    <row r="38" spans="1:11">
      <c r="A38" s="13" t="s">
        <v>40</v>
      </c>
      <c r="B38" s="14"/>
      <c r="C38" s="14"/>
      <c r="D38" s="14"/>
      <c r="E38" s="38">
        <f>E37/B37</f>
        <v>1.0965360217673492</v>
      </c>
      <c r="F38" s="38">
        <f>F37/C37</f>
        <v>0.99540653375552357</v>
      </c>
      <c r="G38" s="34">
        <f>G37/D37</f>
        <v>1</v>
      </c>
    </row>
    <row r="39" spans="1:11">
      <c r="A39" s="15" t="s">
        <v>48</v>
      </c>
      <c r="B39" s="25">
        <v>5000</v>
      </c>
      <c r="C39" s="25">
        <v>0</v>
      </c>
      <c r="D39" s="25">
        <v>0</v>
      </c>
      <c r="E39" s="25">
        <v>5000</v>
      </c>
      <c r="F39" s="25">
        <v>0</v>
      </c>
      <c r="G39" s="25">
        <v>0</v>
      </c>
    </row>
    <row r="40" spans="1:11">
      <c r="A40" s="16" t="s">
        <v>40</v>
      </c>
      <c r="B40" s="17"/>
      <c r="C40" s="17"/>
      <c r="D40" s="17"/>
      <c r="E40" s="17">
        <f>E39/B39</f>
        <v>1</v>
      </c>
      <c r="F40" s="17"/>
      <c r="G40" s="17"/>
    </row>
    <row r="41" spans="1:11">
      <c r="A41" s="15" t="s">
        <v>12</v>
      </c>
      <c r="B41" s="25">
        <v>8961.8629999999994</v>
      </c>
      <c r="C41" s="25">
        <v>0</v>
      </c>
      <c r="D41" s="25">
        <v>0</v>
      </c>
      <c r="E41" s="25">
        <v>8961.8629999999994</v>
      </c>
      <c r="F41" s="25">
        <v>0</v>
      </c>
      <c r="G41" s="25">
        <v>0</v>
      </c>
      <c r="I41" s="6"/>
      <c r="J41" s="6"/>
      <c r="K41" s="6"/>
    </row>
    <row r="42" spans="1:11">
      <c r="A42" s="16" t="s">
        <v>40</v>
      </c>
      <c r="B42" s="17"/>
      <c r="C42" s="17"/>
      <c r="D42" s="17"/>
      <c r="E42" s="17">
        <f>E41/B41</f>
        <v>1</v>
      </c>
      <c r="F42" s="17"/>
      <c r="G42" s="17"/>
    </row>
    <row r="43" spans="1:11">
      <c r="A43" s="15" t="s">
        <v>13</v>
      </c>
      <c r="B43" s="25">
        <v>201617.6441</v>
      </c>
      <c r="C43" s="25">
        <v>157593.408</v>
      </c>
      <c r="D43" s="25">
        <v>83069.095000000001</v>
      </c>
      <c r="E43" s="35">
        <v>222428.83209000001</v>
      </c>
      <c r="F43" s="35">
        <v>156869.508</v>
      </c>
      <c r="G43" s="25">
        <v>83069.095000000001</v>
      </c>
    </row>
    <row r="44" spans="1:11">
      <c r="A44" s="16" t="s">
        <v>40</v>
      </c>
      <c r="B44" s="17"/>
      <c r="C44" s="17"/>
      <c r="D44" s="17"/>
      <c r="E44" s="36">
        <f>E43/B43</f>
        <v>1.103221065214302</v>
      </c>
      <c r="F44" s="36">
        <f>F43/C43</f>
        <v>0.99540653375552357</v>
      </c>
      <c r="G44" s="17">
        <f>G43/D43</f>
        <v>1</v>
      </c>
    </row>
    <row r="45" spans="1:11">
      <c r="A45" s="31" t="s">
        <v>14</v>
      </c>
      <c r="B45" s="32">
        <f t="shared" ref="B45:G45" si="4">B47+B49+B51+B53+B55+B57</f>
        <v>2376927.8800000004</v>
      </c>
      <c r="C45" s="32">
        <f t="shared" si="4"/>
        <v>2320846.4050000003</v>
      </c>
      <c r="D45" s="32">
        <f t="shared" si="4"/>
        <v>2263237.1490000002</v>
      </c>
      <c r="E45" s="37">
        <f t="shared" si="4"/>
        <v>2390610.2800000003</v>
      </c>
      <c r="F45" s="37">
        <f t="shared" si="4"/>
        <v>2335090.1050000004</v>
      </c>
      <c r="G45" s="37">
        <f t="shared" si="4"/>
        <v>2326529.7490000008</v>
      </c>
      <c r="H45" s="1"/>
      <c r="I45" s="6"/>
      <c r="J45" s="6"/>
      <c r="K45" s="6"/>
    </row>
    <row r="46" spans="1:11">
      <c r="A46" s="13" t="s">
        <v>40</v>
      </c>
      <c r="B46" s="14"/>
      <c r="C46" s="14"/>
      <c r="D46" s="14"/>
      <c r="E46" s="38">
        <f>E45/B45</f>
        <v>1.0057563378826622</v>
      </c>
      <c r="F46" s="38">
        <f>F45/C45</f>
        <v>1.006137286797314</v>
      </c>
      <c r="G46" s="38">
        <f>G45/D45</f>
        <v>1.0279655183408269</v>
      </c>
    </row>
    <row r="47" spans="1:11">
      <c r="A47" s="15" t="s">
        <v>49</v>
      </c>
      <c r="B47" s="25">
        <v>1056152.5319999999</v>
      </c>
      <c r="C47" s="25">
        <v>1033835.048</v>
      </c>
      <c r="D47" s="25">
        <v>1033835.048</v>
      </c>
      <c r="E47" s="35">
        <v>1056180.5319999999</v>
      </c>
      <c r="F47" s="25">
        <v>1033835.048</v>
      </c>
      <c r="G47" s="25">
        <v>1033835.048</v>
      </c>
    </row>
    <row r="48" spans="1:11">
      <c r="A48" s="16" t="s">
        <v>40</v>
      </c>
      <c r="B48" s="17"/>
      <c r="C48" s="17"/>
      <c r="D48" s="17"/>
      <c r="E48" s="17">
        <f>E47/B47</f>
        <v>1.0000265113221354</v>
      </c>
      <c r="F48" s="17">
        <f>F47/C47</f>
        <v>1</v>
      </c>
      <c r="G48" s="17">
        <f>G47/D47</f>
        <v>1</v>
      </c>
    </row>
    <row r="49" spans="1:11">
      <c r="A49" s="15" t="s">
        <v>50</v>
      </c>
      <c r="B49" s="25">
        <v>888258.75199999998</v>
      </c>
      <c r="C49" s="25">
        <v>870036.38100000005</v>
      </c>
      <c r="D49" s="25">
        <v>812427.125</v>
      </c>
      <c r="E49" s="35">
        <v>900627.75199999998</v>
      </c>
      <c r="F49" s="35">
        <v>884280.08100000001</v>
      </c>
      <c r="G49" s="35">
        <v>875719.72499999998</v>
      </c>
    </row>
    <row r="50" spans="1:11">
      <c r="A50" s="16" t="s">
        <v>40</v>
      </c>
      <c r="B50" s="17"/>
      <c r="C50" s="17"/>
      <c r="D50" s="17"/>
      <c r="E50" s="36">
        <f>E49/B49</f>
        <v>1.0139249964857087</v>
      </c>
      <c r="F50" s="36">
        <f>F49/C49</f>
        <v>1.0163713843593858</v>
      </c>
      <c r="G50" s="36">
        <f>G49/D49</f>
        <v>1.0779055721459325</v>
      </c>
    </row>
    <row r="51" spans="1:11">
      <c r="A51" s="15" t="s">
        <v>42</v>
      </c>
      <c r="B51" s="25">
        <v>275103.93900000001</v>
      </c>
      <c r="C51" s="25">
        <v>271103.93900000001</v>
      </c>
      <c r="D51" s="25">
        <v>271103.93900000001</v>
      </c>
      <c r="E51" s="25">
        <v>275117.93900000001</v>
      </c>
      <c r="F51" s="25">
        <v>271103.93900000001</v>
      </c>
      <c r="G51" s="25">
        <v>271103.93900000001</v>
      </c>
    </row>
    <row r="52" spans="1:11">
      <c r="A52" s="16" t="s">
        <v>40</v>
      </c>
      <c r="B52" s="17"/>
      <c r="C52" s="17"/>
      <c r="D52" s="17"/>
      <c r="E52" s="17">
        <f>E51/B51</f>
        <v>1.000050889856579</v>
      </c>
      <c r="F52" s="17">
        <f>F51/C51</f>
        <v>1</v>
      </c>
      <c r="G52" s="17">
        <f>G51/D51</f>
        <v>1</v>
      </c>
    </row>
    <row r="53" spans="1:11">
      <c r="A53" s="15" t="s">
        <v>45</v>
      </c>
      <c r="B53" s="25">
        <v>695.2</v>
      </c>
      <c r="C53" s="25">
        <v>695.2</v>
      </c>
      <c r="D53" s="25">
        <v>695.2</v>
      </c>
      <c r="E53" s="25">
        <v>695.2</v>
      </c>
      <c r="F53" s="25">
        <v>695.2</v>
      </c>
      <c r="G53" s="25">
        <v>695.2</v>
      </c>
    </row>
    <row r="54" spans="1:11">
      <c r="A54" s="16" t="s">
        <v>40</v>
      </c>
      <c r="B54" s="17"/>
      <c r="C54" s="17"/>
      <c r="D54" s="17"/>
      <c r="E54" s="17">
        <f>E53/B53</f>
        <v>1</v>
      </c>
      <c r="F54" s="17">
        <f>F53/C53</f>
        <v>1</v>
      </c>
      <c r="G54" s="17">
        <f>G53/D53</f>
        <v>1</v>
      </c>
    </row>
    <row r="55" spans="1:11">
      <c r="A55" s="15" t="s">
        <v>46</v>
      </c>
      <c r="B55" s="25">
        <v>26901.948</v>
      </c>
      <c r="C55" s="25">
        <v>15360.328</v>
      </c>
      <c r="D55" s="25">
        <v>15360.328</v>
      </c>
      <c r="E55" s="25">
        <v>26901.948</v>
      </c>
      <c r="F55" s="25">
        <v>15360.328</v>
      </c>
      <c r="G55" s="25">
        <v>15360.328</v>
      </c>
      <c r="I55" s="6"/>
      <c r="J55" s="6"/>
      <c r="K55" s="6"/>
    </row>
    <row r="56" spans="1:11">
      <c r="A56" s="16" t="s">
        <v>40</v>
      </c>
      <c r="B56" s="17"/>
      <c r="C56" s="17"/>
      <c r="D56" s="17"/>
      <c r="E56" s="17">
        <f>E55/B55</f>
        <v>1</v>
      </c>
      <c r="F56" s="17">
        <f>F55/C55</f>
        <v>1</v>
      </c>
      <c r="G56" s="17">
        <f>G55/D55</f>
        <v>1</v>
      </c>
    </row>
    <row r="57" spans="1:11">
      <c r="A57" s="15" t="s">
        <v>15</v>
      </c>
      <c r="B57" s="25">
        <v>129815.50900000001</v>
      </c>
      <c r="C57" s="25">
        <v>129815.50900000001</v>
      </c>
      <c r="D57" s="25">
        <v>129815.50900000001</v>
      </c>
      <c r="E57" s="35">
        <v>131086.90900000001</v>
      </c>
      <c r="F57" s="25">
        <v>129815.50900000001</v>
      </c>
      <c r="G57" s="25">
        <v>129815.50900000001</v>
      </c>
    </row>
    <row r="58" spans="1:11">
      <c r="A58" s="16" t="s">
        <v>40</v>
      </c>
      <c r="B58" s="17"/>
      <c r="C58" s="17"/>
      <c r="D58" s="17"/>
      <c r="E58" s="36">
        <f>E57/B57</f>
        <v>1.0097938991249498</v>
      </c>
      <c r="F58" s="17">
        <f>F57/C57</f>
        <v>1</v>
      </c>
      <c r="G58" s="17">
        <f>G57/D57</f>
        <v>1</v>
      </c>
    </row>
    <row r="59" spans="1:11">
      <c r="A59" s="31" t="s">
        <v>35</v>
      </c>
      <c r="B59" s="32">
        <f t="shared" ref="B59:G59" si="5">B61+B63</f>
        <v>365221.03499999997</v>
      </c>
      <c r="C59" s="32">
        <f t="shared" si="5"/>
        <v>358161.02600000001</v>
      </c>
      <c r="D59" s="32">
        <f t="shared" si="5"/>
        <v>355629.56599999999</v>
      </c>
      <c r="E59" s="37">
        <f t="shared" si="5"/>
        <v>371596.47899999999</v>
      </c>
      <c r="F59" s="37">
        <f t="shared" si="5"/>
        <v>364648.16000000003</v>
      </c>
      <c r="G59" s="37">
        <f t="shared" si="5"/>
        <v>364031.37599999999</v>
      </c>
    </row>
    <row r="60" spans="1:11">
      <c r="A60" s="13" t="s">
        <v>40</v>
      </c>
      <c r="B60" s="14"/>
      <c r="C60" s="14"/>
      <c r="D60" s="14"/>
      <c r="E60" s="38">
        <f>E59/B59</f>
        <v>1.0174563986983938</v>
      </c>
      <c r="F60" s="38">
        <f>F59/C59</f>
        <v>1.0181123392247597</v>
      </c>
      <c r="G60" s="38">
        <f>G59/D59</f>
        <v>1.0236251729418919</v>
      </c>
    </row>
    <row r="61" spans="1:11">
      <c r="A61" s="15" t="s">
        <v>16</v>
      </c>
      <c r="B61" s="25">
        <v>320800.63699999999</v>
      </c>
      <c r="C61" s="25">
        <v>315480.45699999999</v>
      </c>
      <c r="D61" s="25">
        <v>312948.99699999997</v>
      </c>
      <c r="E61" s="35">
        <v>327176.08100000001</v>
      </c>
      <c r="F61" s="35">
        <v>321967.59100000001</v>
      </c>
      <c r="G61" s="35">
        <v>321350.80699999997</v>
      </c>
    </row>
    <row r="62" spans="1:11">
      <c r="A62" s="16" t="s">
        <v>40</v>
      </c>
      <c r="B62" s="17"/>
      <c r="C62" s="17"/>
      <c r="D62" s="17"/>
      <c r="E62" s="36">
        <f>E61/B61</f>
        <v>1.0198735390915075</v>
      </c>
      <c r="F62" s="36">
        <f>F61/C61</f>
        <v>1.0205627127007744</v>
      </c>
      <c r="G62" s="36">
        <f>G61/D61</f>
        <v>1.02684721817466</v>
      </c>
    </row>
    <row r="63" spans="1:11">
      <c r="A63" s="15" t="s">
        <v>44</v>
      </c>
      <c r="B63" s="25">
        <v>44420.398000000001</v>
      </c>
      <c r="C63" s="25">
        <v>42680.569000000003</v>
      </c>
      <c r="D63" s="25">
        <v>42680.569000000003</v>
      </c>
      <c r="E63" s="25">
        <v>44420.398000000001</v>
      </c>
      <c r="F63" s="25">
        <v>42680.569000000003</v>
      </c>
      <c r="G63" s="25">
        <v>42680.569000000003</v>
      </c>
      <c r="I63" s="6"/>
      <c r="J63" s="6"/>
      <c r="K63" s="6"/>
    </row>
    <row r="64" spans="1:11">
      <c r="A64" s="16" t="s">
        <v>40</v>
      </c>
      <c r="B64" s="17"/>
      <c r="C64" s="17"/>
      <c r="D64" s="17"/>
      <c r="E64" s="17">
        <f>E63/B63</f>
        <v>1</v>
      </c>
      <c r="F64" s="17">
        <f>F63/C63</f>
        <v>1</v>
      </c>
      <c r="G64" s="17">
        <f>G63/D63</f>
        <v>1</v>
      </c>
    </row>
    <row r="65" spans="1:7">
      <c r="A65" s="16"/>
      <c r="B65" s="17"/>
      <c r="C65" s="17"/>
      <c r="D65" s="17"/>
      <c r="E65" s="17"/>
      <c r="F65" s="17"/>
      <c r="G65" s="17"/>
    </row>
    <row r="66" spans="1:7">
      <c r="A66" s="31" t="s">
        <v>17</v>
      </c>
      <c r="B66" s="32">
        <f t="shared" ref="B66:G66" si="6">B68+B70+B72+B74+B76</f>
        <v>69247</v>
      </c>
      <c r="C66" s="32">
        <f t="shared" si="6"/>
        <v>65094.5</v>
      </c>
      <c r="D66" s="32">
        <f t="shared" si="6"/>
        <v>65094.5</v>
      </c>
      <c r="E66" s="32">
        <f t="shared" si="6"/>
        <v>69247</v>
      </c>
      <c r="F66" s="32">
        <f t="shared" si="6"/>
        <v>65094.6</v>
      </c>
      <c r="G66" s="32">
        <f t="shared" si="6"/>
        <v>65094.6</v>
      </c>
    </row>
    <row r="67" spans="1:7">
      <c r="A67" s="13" t="s">
        <v>40</v>
      </c>
      <c r="B67" s="14"/>
      <c r="C67" s="14"/>
      <c r="D67" s="14"/>
      <c r="E67" s="34">
        <f>E66/B66</f>
        <v>1</v>
      </c>
      <c r="F67" s="34">
        <f>F66/C66</f>
        <v>1.0000015362280992</v>
      </c>
      <c r="G67" s="34">
        <f>G66/D66</f>
        <v>1.0000015362280992</v>
      </c>
    </row>
    <row r="68" spans="1:7">
      <c r="A68" s="15" t="s">
        <v>18</v>
      </c>
      <c r="B68" s="25">
        <v>11000</v>
      </c>
      <c r="C68" s="25">
        <v>11000</v>
      </c>
      <c r="D68" s="25">
        <v>11000</v>
      </c>
      <c r="E68" s="25">
        <v>11000</v>
      </c>
      <c r="F68" s="25">
        <v>11000</v>
      </c>
      <c r="G68" s="25">
        <v>11000</v>
      </c>
    </row>
    <row r="69" spans="1:7">
      <c r="A69" s="16" t="s">
        <v>40</v>
      </c>
      <c r="B69" s="17"/>
      <c r="C69" s="17"/>
      <c r="D69" s="17"/>
      <c r="E69" s="17">
        <f>E68/B68</f>
        <v>1</v>
      </c>
      <c r="F69" s="17">
        <f>F68/C68</f>
        <v>1</v>
      </c>
      <c r="G69" s="17">
        <f>G68/D68</f>
        <v>1</v>
      </c>
    </row>
    <row r="70" spans="1:7">
      <c r="A70" s="15" t="s">
        <v>19</v>
      </c>
      <c r="B70" s="25">
        <v>0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</row>
    <row r="71" spans="1:7">
      <c r="A71" s="16" t="s">
        <v>40</v>
      </c>
      <c r="B71" s="17"/>
      <c r="C71" s="17"/>
      <c r="D71" s="17"/>
      <c r="E71" s="17"/>
      <c r="F71" s="17"/>
      <c r="G71" s="17"/>
    </row>
    <row r="72" spans="1:7">
      <c r="A72" s="15" t="s">
        <v>20</v>
      </c>
      <c r="B72" s="25">
        <v>23133.4</v>
      </c>
      <c r="C72" s="25">
        <v>22912.9</v>
      </c>
      <c r="D72" s="25">
        <v>22912.9</v>
      </c>
      <c r="E72" s="25">
        <v>23133.4</v>
      </c>
      <c r="F72" s="25">
        <v>22912.9</v>
      </c>
      <c r="G72" s="25">
        <v>22912.9</v>
      </c>
    </row>
    <row r="73" spans="1:7">
      <c r="A73" s="16" t="s">
        <v>40</v>
      </c>
      <c r="B73" s="17"/>
      <c r="C73" s="17"/>
      <c r="D73" s="17"/>
      <c r="E73" s="17">
        <f>E72/B72</f>
        <v>1</v>
      </c>
      <c r="F73" s="17">
        <f>F72/C72</f>
        <v>1</v>
      </c>
      <c r="G73" s="17">
        <f>G72/D72</f>
        <v>1</v>
      </c>
    </row>
    <row r="74" spans="1:7">
      <c r="A74" s="15" t="s">
        <v>21</v>
      </c>
      <c r="B74" s="25">
        <v>33144.6</v>
      </c>
      <c r="C74" s="25">
        <v>29338</v>
      </c>
      <c r="D74" s="25">
        <v>29338</v>
      </c>
      <c r="E74" s="25">
        <v>33144.6</v>
      </c>
      <c r="F74" s="25">
        <v>29338</v>
      </c>
      <c r="G74" s="25">
        <v>29338</v>
      </c>
    </row>
    <row r="75" spans="1:7">
      <c r="A75" s="16" t="s">
        <v>40</v>
      </c>
      <c r="B75" s="17"/>
      <c r="C75" s="17"/>
      <c r="D75" s="17"/>
      <c r="E75" s="17">
        <f>E74/B74</f>
        <v>1</v>
      </c>
      <c r="F75" s="17">
        <f>F74/C74</f>
        <v>1</v>
      </c>
      <c r="G75" s="17">
        <f>G74/D74</f>
        <v>1</v>
      </c>
    </row>
    <row r="76" spans="1:7">
      <c r="A76" s="15" t="s">
        <v>39</v>
      </c>
      <c r="B76" s="25">
        <v>1969</v>
      </c>
      <c r="C76" s="25">
        <v>1843.6</v>
      </c>
      <c r="D76" s="25">
        <v>1843.6</v>
      </c>
      <c r="E76" s="25">
        <v>1969</v>
      </c>
      <c r="F76" s="25">
        <v>1843.7</v>
      </c>
      <c r="G76" s="25">
        <v>1843.7</v>
      </c>
    </row>
    <row r="77" spans="1:7">
      <c r="A77" s="16" t="s">
        <v>40</v>
      </c>
      <c r="B77" s="17"/>
      <c r="C77" s="17"/>
      <c r="D77" s="17"/>
      <c r="E77" s="17">
        <f>E76/B76</f>
        <v>1</v>
      </c>
      <c r="F77" s="17">
        <f>F76/C76</f>
        <v>1.0000542417010199</v>
      </c>
      <c r="G77" s="17">
        <f>G76/D76</f>
        <v>1.0000542417010199</v>
      </c>
    </row>
    <row r="78" spans="1:7">
      <c r="A78" s="31" t="s">
        <v>29</v>
      </c>
      <c r="B78" s="32">
        <f t="shared" ref="B78:G78" si="7">B80+B82+B84</f>
        <v>201973.68900000001</v>
      </c>
      <c r="C78" s="32">
        <f t="shared" si="7"/>
        <v>193801.049</v>
      </c>
      <c r="D78" s="32">
        <f t="shared" si="7"/>
        <v>193801.049</v>
      </c>
      <c r="E78" s="32">
        <f t="shared" si="7"/>
        <v>201973.68900000001</v>
      </c>
      <c r="F78" s="32">
        <f t="shared" si="7"/>
        <v>193801.049</v>
      </c>
      <c r="G78" s="32">
        <f t="shared" si="7"/>
        <v>193801.049</v>
      </c>
    </row>
    <row r="79" spans="1:7">
      <c r="A79" s="13" t="s">
        <v>40</v>
      </c>
      <c r="B79" s="14"/>
      <c r="C79" s="14"/>
      <c r="D79" s="14"/>
      <c r="E79" s="34">
        <f>E78/B78</f>
        <v>1</v>
      </c>
      <c r="F79" s="34">
        <f>F78/C78</f>
        <v>1</v>
      </c>
      <c r="G79" s="34">
        <f>G78/D78</f>
        <v>1</v>
      </c>
    </row>
    <row r="80" spans="1:7">
      <c r="A80" s="15" t="s">
        <v>25</v>
      </c>
      <c r="B80" s="25">
        <v>81139.527000000002</v>
      </c>
      <c r="C80" s="25">
        <v>79139.527000000002</v>
      </c>
      <c r="D80" s="25">
        <v>79139.527000000002</v>
      </c>
      <c r="E80" s="25">
        <v>81139.527000000002</v>
      </c>
      <c r="F80" s="25">
        <v>79139.527000000002</v>
      </c>
      <c r="G80" s="25">
        <v>79139.527000000002</v>
      </c>
    </row>
    <row r="81" spans="1:11">
      <c r="A81" s="16" t="s">
        <v>40</v>
      </c>
      <c r="B81" s="17"/>
      <c r="C81" s="17"/>
      <c r="D81" s="17"/>
      <c r="E81" s="17">
        <f>E80/B80</f>
        <v>1</v>
      </c>
      <c r="F81" s="17">
        <f>F80/C80</f>
        <v>1</v>
      </c>
      <c r="G81" s="17">
        <f>G80/D80</f>
        <v>1</v>
      </c>
    </row>
    <row r="82" spans="1:11">
      <c r="A82" s="15" t="s">
        <v>59</v>
      </c>
      <c r="B82" s="25">
        <v>116283.30899999999</v>
      </c>
      <c r="C82" s="25">
        <v>110110.66899999999</v>
      </c>
      <c r="D82" s="25">
        <v>110110.66899999999</v>
      </c>
      <c r="E82" s="25">
        <v>116283.30899999999</v>
      </c>
      <c r="F82" s="25">
        <v>110110.66899999999</v>
      </c>
      <c r="G82" s="25">
        <v>110110.66899999999</v>
      </c>
    </row>
    <row r="83" spans="1:11">
      <c r="A83" s="16" t="s">
        <v>40</v>
      </c>
      <c r="B83" s="17"/>
      <c r="C83" s="17"/>
      <c r="D83" s="17"/>
      <c r="E83" s="17">
        <f>E82/B82</f>
        <v>1</v>
      </c>
      <c r="F83" s="17">
        <f>F82/C82</f>
        <v>1</v>
      </c>
      <c r="G83" s="17">
        <f>G82/D82</f>
        <v>1</v>
      </c>
    </row>
    <row r="84" spans="1:11">
      <c r="A84" s="15" t="s">
        <v>43</v>
      </c>
      <c r="B84" s="25">
        <v>4550.8530000000001</v>
      </c>
      <c r="C84" s="25">
        <v>4550.8530000000001</v>
      </c>
      <c r="D84" s="25">
        <v>4550.8530000000001</v>
      </c>
      <c r="E84" s="25">
        <v>4550.8530000000001</v>
      </c>
      <c r="F84" s="25">
        <v>4550.8530000000001</v>
      </c>
      <c r="G84" s="25">
        <v>4550.8530000000001</v>
      </c>
    </row>
    <row r="85" spans="1:11">
      <c r="A85" s="16" t="s">
        <v>40</v>
      </c>
      <c r="B85" s="17"/>
      <c r="C85" s="17"/>
      <c r="D85" s="17"/>
      <c r="E85" s="17">
        <f>E84/B84</f>
        <v>1</v>
      </c>
      <c r="F85" s="17">
        <f>F84/C84</f>
        <v>1</v>
      </c>
      <c r="G85" s="17">
        <f>G84/D84</f>
        <v>1</v>
      </c>
    </row>
    <row r="86" spans="1:11">
      <c r="A86" s="31" t="s">
        <v>30</v>
      </c>
      <c r="B86" s="32">
        <f t="shared" ref="B86:G86" si="8">B88+B90</f>
        <v>19708.721000000001</v>
      </c>
      <c r="C86" s="32">
        <f t="shared" si="8"/>
        <v>19708.721000000001</v>
      </c>
      <c r="D86" s="32">
        <f t="shared" si="8"/>
        <v>19708.721000000001</v>
      </c>
      <c r="E86" s="32">
        <f t="shared" si="8"/>
        <v>19708.721000000001</v>
      </c>
      <c r="F86" s="32">
        <f t="shared" si="8"/>
        <v>19708.721000000001</v>
      </c>
      <c r="G86" s="32">
        <f t="shared" si="8"/>
        <v>19708.721000000001</v>
      </c>
    </row>
    <row r="87" spans="1:11">
      <c r="A87" s="13" t="s">
        <v>40</v>
      </c>
      <c r="B87" s="14"/>
      <c r="C87" s="14"/>
      <c r="D87" s="14"/>
      <c r="E87" s="34">
        <f>E86/B86</f>
        <v>1</v>
      </c>
      <c r="F87" s="34">
        <f>F86/C86</f>
        <v>1</v>
      </c>
      <c r="G87" s="34">
        <f>G86/D86</f>
        <v>1</v>
      </c>
    </row>
    <row r="88" spans="1:11">
      <c r="A88" s="15" t="s">
        <v>47</v>
      </c>
      <c r="B88" s="25">
        <v>19708.721000000001</v>
      </c>
      <c r="C88" s="25">
        <v>19708.721000000001</v>
      </c>
      <c r="D88" s="25">
        <v>19708.721000000001</v>
      </c>
      <c r="E88" s="25">
        <v>19708.721000000001</v>
      </c>
      <c r="F88" s="25">
        <v>19708.721000000001</v>
      </c>
      <c r="G88" s="25">
        <v>19708.721000000001</v>
      </c>
    </row>
    <row r="89" spans="1:11">
      <c r="A89" s="16" t="s">
        <v>40</v>
      </c>
      <c r="B89" s="17"/>
      <c r="C89" s="17"/>
      <c r="D89" s="17"/>
      <c r="E89" s="17">
        <f>E88/B88</f>
        <v>1</v>
      </c>
      <c r="F89" s="17">
        <f>F88/C88</f>
        <v>1</v>
      </c>
      <c r="G89" s="17">
        <f>G88/D88</f>
        <v>1</v>
      </c>
    </row>
    <row r="90" spans="1:11">
      <c r="A90" s="15" t="s">
        <v>54</v>
      </c>
      <c r="B90" s="25">
        <v>0</v>
      </c>
      <c r="C90" s="25">
        <v>0</v>
      </c>
      <c r="D90" s="25">
        <v>0</v>
      </c>
      <c r="E90" s="25">
        <v>0</v>
      </c>
      <c r="F90" s="25">
        <v>0</v>
      </c>
      <c r="G90" s="25">
        <v>0</v>
      </c>
    </row>
    <row r="91" spans="1:11">
      <c r="A91" s="16" t="s">
        <v>40</v>
      </c>
      <c r="B91" s="17"/>
      <c r="C91" s="17"/>
      <c r="D91" s="17"/>
      <c r="E91" s="17"/>
      <c r="F91" s="17"/>
      <c r="G91" s="17"/>
    </row>
    <row r="92" spans="1:11">
      <c r="A92" s="31" t="s">
        <v>31</v>
      </c>
      <c r="B92" s="32">
        <v>5765.1409999999996</v>
      </c>
      <c r="C92" s="32">
        <v>8610.9599999999991</v>
      </c>
      <c r="D92" s="32">
        <v>12309.59</v>
      </c>
      <c r="E92" s="32">
        <v>5765.1409999999996</v>
      </c>
      <c r="F92" s="32">
        <v>8610.9599999999991</v>
      </c>
      <c r="G92" s="32">
        <v>12309.59</v>
      </c>
    </row>
    <row r="93" spans="1:11">
      <c r="A93" s="13" t="s">
        <v>40</v>
      </c>
      <c r="B93" s="14"/>
      <c r="C93" s="14"/>
      <c r="D93" s="14"/>
      <c r="E93" s="34">
        <f>E92/B92</f>
        <v>1</v>
      </c>
      <c r="F93" s="34">
        <f>F92/C92</f>
        <v>1</v>
      </c>
      <c r="G93" s="34">
        <f>G92/D92</f>
        <v>1</v>
      </c>
    </row>
    <row r="94" spans="1:11" ht="15" customHeight="1">
      <c r="A94" s="31" t="s">
        <v>22</v>
      </c>
      <c r="B94" s="32">
        <v>0</v>
      </c>
      <c r="C94" s="32">
        <v>66227.963000000003</v>
      </c>
      <c r="D94" s="32">
        <v>124423.03200000001</v>
      </c>
      <c r="E94" s="32">
        <v>0</v>
      </c>
      <c r="F94" s="32">
        <v>66227.963000000003</v>
      </c>
      <c r="G94" s="32">
        <v>124423.03200000001</v>
      </c>
      <c r="J94" s="7"/>
      <c r="K94" s="7"/>
    </row>
    <row r="95" spans="1:11" ht="15" customHeight="1">
      <c r="A95" s="13" t="s">
        <v>40</v>
      </c>
      <c r="B95" s="14"/>
      <c r="C95" s="14"/>
      <c r="D95" s="14"/>
      <c r="E95" s="14"/>
      <c r="F95" s="34">
        <f>F94/C94</f>
        <v>1</v>
      </c>
      <c r="G95" s="34">
        <f>G94/D94</f>
        <v>1</v>
      </c>
    </row>
    <row r="96" spans="1:11" ht="15.75">
      <c r="A96" s="18" t="s">
        <v>23</v>
      </c>
      <c r="B96" s="19">
        <f t="shared" ref="B96:G96" si="9">B7+B19+B27+B37+B45+B59+B66+B78+B86+B92+B94</f>
        <v>4145230.2</v>
      </c>
      <c r="C96" s="19">
        <f t="shared" si="9"/>
        <v>4017858.8510000003</v>
      </c>
      <c r="D96" s="19">
        <f t="shared" si="9"/>
        <v>3931118.3200000003</v>
      </c>
      <c r="E96" s="26">
        <f t="shared" si="9"/>
        <v>4229114.7879900001</v>
      </c>
      <c r="F96" s="26">
        <f t="shared" si="9"/>
        <v>4037763.1850000005</v>
      </c>
      <c r="G96" s="26">
        <f t="shared" si="9"/>
        <v>4002814.9300000011</v>
      </c>
      <c r="J96" s="7"/>
      <c r="K96" s="7"/>
    </row>
    <row r="97" spans="1:9">
      <c r="A97" s="20" t="s">
        <v>40</v>
      </c>
      <c r="B97" s="21"/>
      <c r="C97" s="21"/>
      <c r="D97" s="21"/>
      <c r="E97" s="33">
        <f>E96/B96</f>
        <v>1.0202364124409786</v>
      </c>
      <c r="F97" s="33">
        <f>F96/C96</f>
        <v>1.0049539654672155</v>
      </c>
      <c r="G97" s="33">
        <f>G96/D96</f>
        <v>1.0182382223489017</v>
      </c>
      <c r="I97" s="2"/>
    </row>
    <row r="98" spans="1:9" ht="15.75">
      <c r="A98" s="3" t="s">
        <v>36</v>
      </c>
      <c r="B98" s="5"/>
      <c r="C98" s="5"/>
      <c r="D98" s="5"/>
      <c r="E98" s="5"/>
      <c r="F98" s="5"/>
      <c r="G98" s="9"/>
    </row>
    <row r="99" spans="1:9" ht="15.75">
      <c r="A99" s="4" t="s">
        <v>58</v>
      </c>
      <c r="B99" s="4"/>
      <c r="C99" s="4"/>
      <c r="D99" s="5"/>
      <c r="E99" s="5"/>
      <c r="F99" s="3" t="s">
        <v>24</v>
      </c>
      <c r="G99" s="9"/>
    </row>
    <row r="100" spans="1:9">
      <c r="G100" s="9"/>
    </row>
    <row r="101" spans="1:9">
      <c r="G101" s="9"/>
    </row>
    <row r="102" spans="1:9">
      <c r="G102" s="9"/>
    </row>
    <row r="103" spans="1:9">
      <c r="A103" s="9"/>
      <c r="B103" s="9"/>
      <c r="C103" s="9"/>
      <c r="D103" s="9"/>
      <c r="E103" s="9"/>
      <c r="F103" s="9"/>
      <c r="G103" s="9"/>
    </row>
    <row r="104" spans="1:9">
      <c r="A104" s="9"/>
      <c r="B104" s="9"/>
      <c r="C104" s="9"/>
      <c r="D104" s="9"/>
      <c r="E104" s="9"/>
      <c r="F104" s="22"/>
      <c r="G104" s="22"/>
    </row>
    <row r="105" spans="1:9">
      <c r="A105" s="23"/>
      <c r="B105" s="24"/>
      <c r="C105" s="9"/>
      <c r="D105" s="9"/>
      <c r="E105" s="9"/>
      <c r="F105" s="9"/>
      <c r="G105" s="9"/>
    </row>
    <row r="106" spans="1:9">
      <c r="A106" s="9"/>
      <c r="B106" s="24"/>
      <c r="C106" s="9"/>
      <c r="D106" s="9"/>
      <c r="E106" s="9"/>
      <c r="F106" s="9"/>
      <c r="G106" s="9"/>
    </row>
  </sheetData>
  <mergeCells count="4">
    <mergeCell ref="A2:G2"/>
    <mergeCell ref="A3:G3"/>
    <mergeCell ref="B5:D5"/>
    <mergeCell ref="E5:G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2022-12-03T11:41:18Z</dcterms:modified>
</cp:coreProperties>
</file>