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2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42" i="1"/>
  <c r="G42"/>
  <c r="F42"/>
  <c r="D42"/>
  <c r="C42"/>
  <c r="B42"/>
  <c r="G37"/>
  <c r="F37"/>
  <c r="E37"/>
  <c r="E43" l="1"/>
  <c r="G53" l="1"/>
  <c r="F53"/>
  <c r="E53"/>
  <c r="G51"/>
  <c r="F51"/>
  <c r="E51"/>
  <c r="G24"/>
  <c r="F24"/>
  <c r="E24"/>
  <c r="D24"/>
  <c r="C24"/>
  <c r="B24"/>
  <c r="G13"/>
  <c r="F13"/>
  <c r="E13"/>
  <c r="G56" l="1"/>
  <c r="F56"/>
  <c r="E56"/>
  <c r="D56"/>
  <c r="C56"/>
  <c r="B56"/>
  <c r="E47"/>
  <c r="F47"/>
  <c r="E49"/>
  <c r="F49"/>
  <c r="F57" l="1"/>
  <c r="E57"/>
  <c r="G47"/>
  <c r="G39"/>
  <c r="F39"/>
  <c r="E39"/>
  <c r="G33"/>
  <c r="F33"/>
  <c r="E33"/>
  <c r="G31"/>
  <c r="F31"/>
  <c r="E31"/>
  <c r="G29"/>
  <c r="F29"/>
  <c r="E29"/>
  <c r="G27"/>
  <c r="F27"/>
  <c r="E27"/>
  <c r="G21"/>
  <c r="F21"/>
  <c r="E21"/>
  <c r="G19"/>
  <c r="F19"/>
  <c r="E19"/>
  <c r="G17"/>
  <c r="F17"/>
  <c r="E17"/>
  <c r="G15"/>
  <c r="F15"/>
  <c r="E15"/>
  <c r="G11"/>
  <c r="F11"/>
  <c r="E11"/>
  <c r="G9"/>
  <c r="F9"/>
  <c r="E9"/>
  <c r="G49"/>
  <c r="G57" l="1"/>
  <c r="G44" l="1"/>
  <c r="G62" l="1"/>
  <c r="G43"/>
  <c r="F43"/>
  <c r="F44"/>
  <c r="E44"/>
  <c r="E62" s="1"/>
  <c r="F62" l="1"/>
  <c r="E25"/>
  <c r="C44"/>
  <c r="C62" s="1"/>
  <c r="F25"/>
  <c r="D44"/>
  <c r="G25"/>
  <c r="B44"/>
  <c r="B62" s="1"/>
  <c r="D62" l="1"/>
  <c r="G63" s="1"/>
  <c r="F63"/>
  <c r="E63"/>
  <c r="G45"/>
  <c r="F45"/>
  <c r="E45"/>
</calcChain>
</file>

<file path=xl/sharedStrings.xml><?xml version="1.0" encoding="utf-8"?>
<sst xmlns="http://schemas.openxmlformats.org/spreadsheetml/2006/main" count="81" uniqueCount="42">
  <si>
    <t>(тыс. руб.)</t>
  </si>
  <si>
    <t>Налог на прибыль</t>
  </si>
  <si>
    <t>Налог на доходы физических лиц</t>
  </si>
  <si>
    <t>Налоги на совокупный доход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</si>
  <si>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</si>
  <si>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</si>
  <si>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</si>
  <si>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</t>
  </si>
  <si>
    <t>Платежи при пользовании природными ресурсами</t>
  </si>
  <si>
    <t>Доходы от продажи активов</t>
  </si>
  <si>
    <t>Штрафы, санкции, возмещение ущерба</t>
  </si>
  <si>
    <t>Прочие неналоговые доходы</t>
  </si>
  <si>
    <t>Дотации</t>
  </si>
  <si>
    <t>В.Г. Лифанов</t>
  </si>
  <si>
    <t>Приложение № 2</t>
  </si>
  <si>
    <t>Первоначальный вариант</t>
  </si>
  <si>
    <t>Уточненный вариант</t>
  </si>
  <si>
    <t>Сранительный анализ доходов первоначального и уточненного</t>
  </si>
  <si>
    <t>Наименование групп</t>
  </si>
  <si>
    <t>и подгрупп доходов местного бюджета</t>
  </si>
  <si>
    <t>Субсидии</t>
  </si>
  <si>
    <t>Субвенции</t>
  </si>
  <si>
    <t>Иные межбюджетные трансферты</t>
  </si>
  <si>
    <t xml:space="preserve">          Председатель</t>
  </si>
  <si>
    <t>Налоги на товары, реализуемые на территории РФ</t>
  </si>
  <si>
    <t>уточненный вариант к первоначальному</t>
  </si>
  <si>
    <t xml:space="preserve">в том числе из Федерального бюджета          </t>
  </si>
  <si>
    <t xml:space="preserve">            Итого налоговых доходов</t>
  </si>
  <si>
    <t xml:space="preserve">            Итого неналоговых доходов</t>
  </si>
  <si>
    <t xml:space="preserve">     Итого доходов с территории ЗАТО</t>
  </si>
  <si>
    <t xml:space="preserve">     Итого  межбюджетных трансфертов</t>
  </si>
  <si>
    <t xml:space="preserve">             ВСЕГО ДОХОДОВ</t>
  </si>
  <si>
    <t>Расчеты по отмененным налогам</t>
  </si>
  <si>
    <t>Административные платежи и сборы</t>
  </si>
  <si>
    <t>Доходы от платных услуг и компенсации затрат гос-ва</t>
  </si>
  <si>
    <t>2024 г.</t>
  </si>
  <si>
    <t xml:space="preserve">          Счетной палаты ЗАТО Железногорск</t>
  </si>
  <si>
    <t>2025 г.</t>
  </si>
  <si>
    <t>Безвозмездные поступления от организ. и прочие</t>
  </si>
  <si>
    <t>Возврат остатков субсидий, субвенций прошлых лет</t>
  </si>
  <si>
    <t>вариантов бюджета ЗАТО Железногорск на 2024 год и плановый период 2025-2026 годов</t>
  </si>
  <si>
    <t>2026 г.</t>
  </si>
</sst>
</file>

<file path=xl/styles.xml><?xml version="1.0" encoding="utf-8"?>
<styleSheet xmlns="http://schemas.openxmlformats.org/spreadsheetml/2006/main">
  <numFmts count="3">
    <numFmt numFmtId="164" formatCode="#,##0.0_р_.;\-#,##0.0_р_."/>
    <numFmt numFmtId="165" formatCode="0.0%"/>
    <numFmt numFmtId="166" formatCode="#,##0.0_ ;\-#,##0.0\ 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u/>
      <sz val="9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i/>
      <u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 vertical="top"/>
    </xf>
    <xf numFmtId="166" fontId="1" fillId="0" borderId="0" xfId="0" applyNumberFormat="1" applyFont="1"/>
    <xf numFmtId="0" fontId="8" fillId="0" borderId="0" xfId="0" applyFont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5" xfId="0" applyFont="1" applyBorder="1"/>
    <xf numFmtId="0" fontId="10" fillId="0" borderId="1" xfId="0" applyFont="1" applyBorder="1" applyAlignment="1">
      <alignment horizontal="right"/>
    </xf>
    <xf numFmtId="165" fontId="11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0" fontId="9" fillId="0" borderId="1" xfId="0" applyFont="1" applyBorder="1"/>
    <xf numFmtId="164" fontId="9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right"/>
    </xf>
    <xf numFmtId="2" fontId="11" fillId="0" borderId="1" xfId="0" applyNumberFormat="1" applyFont="1" applyBorder="1" applyAlignment="1">
      <alignment horizontal="right"/>
    </xf>
    <xf numFmtId="0" fontId="9" fillId="0" borderId="1" xfId="0" applyFont="1" applyFill="1" applyBorder="1"/>
    <xf numFmtId="165" fontId="14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2" fontId="17" fillId="0" borderId="1" xfId="0" applyNumberFormat="1" applyFont="1" applyBorder="1" applyAlignment="1">
      <alignment horizontal="right"/>
    </xf>
    <xf numFmtId="165" fontId="17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9" fillId="0" borderId="0" xfId="0" applyFont="1"/>
    <xf numFmtId="164" fontId="19" fillId="0" borderId="1" xfId="0" applyNumberFormat="1" applyFont="1" applyBorder="1" applyAlignment="1">
      <alignment horizontal="right"/>
    </xf>
    <xf numFmtId="0" fontId="15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horizontal="left"/>
    </xf>
    <xf numFmtId="164" fontId="4" fillId="3" borderId="1" xfId="0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horizontal="left"/>
    </xf>
    <xf numFmtId="164" fontId="5" fillId="3" borderId="1" xfId="0" applyNumberFormat="1" applyFont="1" applyFill="1" applyBorder="1" applyAlignment="1">
      <alignment horizontal="center"/>
    </xf>
    <xf numFmtId="165" fontId="20" fillId="0" borderId="1" xfId="0" applyNumberFormat="1" applyFont="1" applyBorder="1" applyAlignment="1">
      <alignment horizontal="right"/>
    </xf>
    <xf numFmtId="164" fontId="21" fillId="3" borderId="1" xfId="0" applyNumberFormat="1" applyFont="1" applyFill="1" applyBorder="1" applyAlignment="1">
      <alignment horizontal="center"/>
    </xf>
    <xf numFmtId="165" fontId="21" fillId="0" borderId="1" xfId="0" applyNumberFormat="1" applyFont="1" applyFill="1" applyBorder="1" applyAlignment="1">
      <alignment horizontal="center"/>
    </xf>
    <xf numFmtId="164" fontId="22" fillId="0" borderId="1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5" fillId="0" borderId="0" xfId="0" applyFont="1" applyAlignment="1">
      <alignment horizontal="center"/>
    </xf>
    <xf numFmtId="164" fontId="23" fillId="0" borderId="1" xfId="0" applyNumberFormat="1" applyFont="1" applyBorder="1" applyAlignment="1">
      <alignment horizontal="center"/>
    </xf>
    <xf numFmtId="164" fontId="24" fillId="3" borderId="1" xfId="0" applyNumberFormat="1" applyFont="1" applyFill="1" applyBorder="1" applyAlignment="1">
      <alignment horizontal="center"/>
    </xf>
    <xf numFmtId="165" fontId="24" fillId="2" borderId="1" xfId="0" applyNumberFormat="1" applyFont="1" applyFill="1" applyBorder="1" applyAlignment="1">
      <alignment horizontal="center"/>
    </xf>
    <xf numFmtId="164" fontId="25" fillId="0" borderId="1" xfId="0" applyNumberFormat="1" applyFont="1" applyBorder="1" applyAlignment="1">
      <alignment horizontal="right"/>
    </xf>
    <xf numFmtId="165" fontId="26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AEAEA"/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topLeftCell="A28" workbookViewId="0">
      <selection activeCell="P62" sqref="P62"/>
    </sheetView>
  </sheetViews>
  <sheetFormatPr defaultRowHeight="15"/>
  <cols>
    <col min="1" max="1" width="48.28515625" customWidth="1"/>
    <col min="2" max="2" width="13.5703125" customWidth="1"/>
    <col min="3" max="3" width="14" customWidth="1"/>
    <col min="4" max="4" width="13.7109375" customWidth="1"/>
    <col min="5" max="5" width="13.5703125" customWidth="1"/>
    <col min="6" max="6" width="13.7109375" customWidth="1"/>
    <col min="7" max="7" width="13.5703125" customWidth="1"/>
  </cols>
  <sheetData>
    <row r="1" spans="1:20" ht="15.75">
      <c r="A1" s="4"/>
      <c r="F1" s="2"/>
      <c r="G1" s="9" t="s">
        <v>14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5.25" customHeight="1"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5.75">
      <c r="A3" s="43" t="s">
        <v>17</v>
      </c>
      <c r="B3" s="43"/>
      <c r="C3" s="43"/>
      <c r="D3" s="43"/>
      <c r="E3" s="43"/>
      <c r="F3" s="43"/>
      <c r="G3" s="4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15.75">
      <c r="A4" s="43" t="s">
        <v>40</v>
      </c>
      <c r="B4" s="43"/>
      <c r="C4" s="43"/>
      <c r="D4" s="43"/>
      <c r="E4" s="43"/>
      <c r="F4" s="43"/>
      <c r="G4" s="4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15.75">
      <c r="A5" s="27"/>
      <c r="B5" s="27"/>
      <c r="C5" s="27"/>
      <c r="D5" s="27"/>
      <c r="E5" s="27"/>
      <c r="F5" s="27"/>
      <c r="G5" s="29" t="s">
        <v>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>
      <c r="A6" s="10" t="s">
        <v>18</v>
      </c>
      <c r="B6" s="40" t="s">
        <v>15</v>
      </c>
      <c r="C6" s="41"/>
      <c r="D6" s="42"/>
      <c r="E6" s="40" t="s">
        <v>16</v>
      </c>
      <c r="F6" s="41"/>
      <c r="G6" s="4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>
      <c r="A7" s="11" t="s">
        <v>19</v>
      </c>
      <c r="B7" s="30" t="s">
        <v>35</v>
      </c>
      <c r="C7" s="30" t="s">
        <v>37</v>
      </c>
      <c r="D7" s="30" t="s">
        <v>41</v>
      </c>
      <c r="E7" s="30" t="s">
        <v>35</v>
      </c>
      <c r="F7" s="30" t="s">
        <v>37</v>
      </c>
      <c r="G7" s="30" t="s">
        <v>41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>
      <c r="A8" s="12" t="s">
        <v>1</v>
      </c>
      <c r="B8" s="17">
        <v>12991.136</v>
      </c>
      <c r="C8" s="17">
        <v>10667.088</v>
      </c>
      <c r="D8" s="17">
        <v>10600.735000000001</v>
      </c>
      <c r="E8" s="17">
        <v>12991.136</v>
      </c>
      <c r="F8" s="17">
        <v>10667.088</v>
      </c>
      <c r="G8" s="17">
        <v>10600.735000000001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>
      <c r="A9" s="13" t="s">
        <v>25</v>
      </c>
      <c r="B9" s="15"/>
      <c r="C9" s="15"/>
      <c r="D9" s="15"/>
      <c r="E9" s="15">
        <f>E8/B8</f>
        <v>1</v>
      </c>
      <c r="F9" s="15">
        <f>F8/C8</f>
        <v>1</v>
      </c>
      <c r="G9" s="15">
        <f>G8/D8</f>
        <v>1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>
      <c r="A10" s="16" t="s">
        <v>2</v>
      </c>
      <c r="B10" s="17">
        <v>1189903.564</v>
      </c>
      <c r="C10" s="17">
        <v>1269508.112</v>
      </c>
      <c r="D10" s="17">
        <v>1359409.0930000001</v>
      </c>
      <c r="E10" s="17">
        <v>1189903.564</v>
      </c>
      <c r="F10" s="17">
        <v>1269508.112</v>
      </c>
      <c r="G10" s="17">
        <v>1359409.0930000001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>
      <c r="A11" s="13" t="s">
        <v>25</v>
      </c>
      <c r="B11" s="15"/>
      <c r="C11" s="15"/>
      <c r="D11" s="15"/>
      <c r="E11" s="15">
        <f>E10/B10</f>
        <v>1</v>
      </c>
      <c r="F11" s="15">
        <f>F10/C10</f>
        <v>1</v>
      </c>
      <c r="G11" s="15">
        <f>G10/D10</f>
        <v>1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>
      <c r="A12" s="16" t="s">
        <v>24</v>
      </c>
      <c r="B12" s="17">
        <v>64713.2</v>
      </c>
      <c r="C12" s="17">
        <v>68013.573000000004</v>
      </c>
      <c r="D12" s="17">
        <v>70666.103000000003</v>
      </c>
      <c r="E12" s="17">
        <v>64713.2</v>
      </c>
      <c r="F12" s="17">
        <v>68013.573000000004</v>
      </c>
      <c r="G12" s="17">
        <v>70666.103000000003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>
      <c r="A13" s="13" t="s">
        <v>25</v>
      </c>
      <c r="B13" s="15"/>
      <c r="C13" s="15"/>
      <c r="D13" s="15"/>
      <c r="E13" s="15">
        <f>E12/B12</f>
        <v>1</v>
      </c>
      <c r="F13" s="15">
        <f>F12/C12</f>
        <v>1</v>
      </c>
      <c r="G13" s="15">
        <f>G12/D12</f>
        <v>1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>
      <c r="A14" s="16" t="s">
        <v>3</v>
      </c>
      <c r="B14" s="17">
        <v>178142.14799999999</v>
      </c>
      <c r="C14" s="17">
        <v>185266.31299999999</v>
      </c>
      <c r="D14" s="17">
        <v>195975.42600000001</v>
      </c>
      <c r="E14" s="17">
        <v>178142.14799999999</v>
      </c>
      <c r="F14" s="17">
        <v>185266.31299999999</v>
      </c>
      <c r="G14" s="17">
        <v>195975.42600000001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>
      <c r="A15" s="13" t="s">
        <v>25</v>
      </c>
      <c r="B15" s="15"/>
      <c r="C15" s="15"/>
      <c r="D15" s="15"/>
      <c r="E15" s="15">
        <f>E14/B14</f>
        <v>1</v>
      </c>
      <c r="F15" s="15">
        <f>F14/C14</f>
        <v>1</v>
      </c>
      <c r="G15" s="15">
        <f>G14/D14</f>
        <v>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>
      <c r="A16" s="16" t="s">
        <v>4</v>
      </c>
      <c r="B16" s="17">
        <v>29144.23</v>
      </c>
      <c r="C16" s="17">
        <v>30309.999</v>
      </c>
      <c r="D16" s="17">
        <v>31522.399000000001</v>
      </c>
      <c r="E16" s="17">
        <v>29144.23</v>
      </c>
      <c r="F16" s="17">
        <v>30309.999</v>
      </c>
      <c r="G16" s="17">
        <v>31522.399000000001</v>
      </c>
      <c r="H16" s="1"/>
      <c r="I16" s="8"/>
      <c r="J16" s="8"/>
      <c r="K16" s="8"/>
      <c r="L16" s="1"/>
      <c r="M16" s="1"/>
      <c r="N16" s="1"/>
      <c r="O16" s="1"/>
      <c r="P16" s="1"/>
      <c r="Q16" s="1"/>
      <c r="R16" s="1"/>
      <c r="S16" s="1"/>
      <c r="T16" s="1"/>
    </row>
    <row r="17" spans="1:20">
      <c r="A17" s="13" t="s">
        <v>25</v>
      </c>
      <c r="B17" s="15"/>
      <c r="C17" s="15"/>
      <c r="D17" s="15"/>
      <c r="E17" s="15">
        <f>E16/B16</f>
        <v>1</v>
      </c>
      <c r="F17" s="15">
        <f>F16/C16</f>
        <v>1</v>
      </c>
      <c r="G17" s="15">
        <f>G16/D16</f>
        <v>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>
      <c r="A18" s="16" t="s">
        <v>5</v>
      </c>
      <c r="B18" s="17">
        <v>11488</v>
      </c>
      <c r="C18" s="17">
        <v>11500</v>
      </c>
      <c r="D18" s="17">
        <v>11550</v>
      </c>
      <c r="E18" s="17">
        <v>11488</v>
      </c>
      <c r="F18" s="17">
        <v>11500</v>
      </c>
      <c r="G18" s="17">
        <v>11550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>
      <c r="A19" s="13" t="s">
        <v>25</v>
      </c>
      <c r="B19" s="15"/>
      <c r="C19" s="15"/>
      <c r="D19" s="15"/>
      <c r="E19" s="15">
        <f>E18/B18</f>
        <v>1</v>
      </c>
      <c r="F19" s="15">
        <f>F18/C18</f>
        <v>1</v>
      </c>
      <c r="G19" s="15">
        <f>G18/D18</f>
        <v>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>
      <c r="A20" s="16" t="s">
        <v>6</v>
      </c>
      <c r="B20" s="17">
        <v>22813.9</v>
      </c>
      <c r="C20" s="17">
        <v>22813.9</v>
      </c>
      <c r="D20" s="17">
        <v>22813.9</v>
      </c>
      <c r="E20" s="17">
        <v>22813.9</v>
      </c>
      <c r="F20" s="17">
        <v>22813.9</v>
      </c>
      <c r="G20" s="17">
        <v>22813.9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>
      <c r="A21" s="13" t="s">
        <v>25</v>
      </c>
      <c r="B21" s="15"/>
      <c r="C21" s="15"/>
      <c r="D21" s="15"/>
      <c r="E21" s="15">
        <f>E20/B20</f>
        <v>1</v>
      </c>
      <c r="F21" s="15">
        <f>F20/C20</f>
        <v>1</v>
      </c>
      <c r="G21" s="15">
        <f>G20/D20</f>
        <v>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>
      <c r="A22" s="16" t="s">
        <v>32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>
      <c r="A23" s="13" t="s">
        <v>25</v>
      </c>
      <c r="B23" s="15"/>
      <c r="C23" s="15"/>
      <c r="D23" s="15"/>
      <c r="E23" s="15"/>
      <c r="F23" s="15"/>
      <c r="G23" s="1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>
      <c r="A24" s="32" t="s">
        <v>27</v>
      </c>
      <c r="B24" s="33">
        <f t="shared" ref="B24:G24" si="0">B8+B10+B12+B14+B16+B18+B20+B22</f>
        <v>1509196.1779999998</v>
      </c>
      <c r="C24" s="33">
        <f t="shared" si="0"/>
        <v>1598078.9850000001</v>
      </c>
      <c r="D24" s="33">
        <f t="shared" si="0"/>
        <v>1702537.6560000002</v>
      </c>
      <c r="E24" s="33">
        <f t="shared" si="0"/>
        <v>1509196.1779999998</v>
      </c>
      <c r="F24" s="33">
        <f t="shared" si="0"/>
        <v>1598078.9850000001</v>
      </c>
      <c r="G24" s="33">
        <f t="shared" si="0"/>
        <v>1702537.6560000002</v>
      </c>
      <c r="H24" s="1"/>
      <c r="I24" s="8"/>
      <c r="J24" s="8"/>
      <c r="K24" s="8"/>
      <c r="L24" s="1"/>
      <c r="M24" s="1"/>
      <c r="N24" s="1"/>
      <c r="O24" s="1"/>
      <c r="P24" s="1"/>
      <c r="Q24" s="1"/>
      <c r="R24" s="1"/>
      <c r="S24" s="1"/>
      <c r="T24" s="1"/>
    </row>
    <row r="25" spans="1:20">
      <c r="A25" s="18" t="s">
        <v>25</v>
      </c>
      <c r="B25" s="19"/>
      <c r="C25" s="14"/>
      <c r="D25" s="14"/>
      <c r="E25" s="31">
        <f>E24/B24</f>
        <v>1</v>
      </c>
      <c r="F25" s="31">
        <f>F24/C24</f>
        <v>1</v>
      </c>
      <c r="G25" s="31">
        <f>G24/D24</f>
        <v>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>
      <c r="A26" s="20" t="s">
        <v>7</v>
      </c>
      <c r="B26" s="17">
        <v>92640.6</v>
      </c>
      <c r="C26" s="17">
        <v>91451.86</v>
      </c>
      <c r="D26" s="17">
        <v>90701.86</v>
      </c>
      <c r="E26" s="44">
        <v>97040.6</v>
      </c>
      <c r="F26" s="44">
        <v>95851.86</v>
      </c>
      <c r="G26" s="44">
        <v>95101.86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>
      <c r="A27" s="13" t="s">
        <v>25</v>
      </c>
      <c r="B27" s="15"/>
      <c r="C27" s="15"/>
      <c r="D27" s="15"/>
      <c r="E27" s="36">
        <f>E26/B26</f>
        <v>1.0474953745981783</v>
      </c>
      <c r="F27" s="36">
        <f>F26/C26</f>
        <v>1.0481127447817902</v>
      </c>
      <c r="G27" s="36">
        <f>G26/D26</f>
        <v>1.0485105818116629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>
      <c r="A28" s="20" t="s">
        <v>8</v>
      </c>
      <c r="B28" s="17">
        <v>7182.4719999999998</v>
      </c>
      <c r="C28" s="17">
        <v>7469.7709999999997</v>
      </c>
      <c r="D28" s="17">
        <v>7768.5619999999999</v>
      </c>
      <c r="E28" s="17">
        <v>7182.4719999999998</v>
      </c>
      <c r="F28" s="17">
        <v>7469.7709999999997</v>
      </c>
      <c r="G28" s="17">
        <v>7768.5619999999999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>
      <c r="A29" s="13" t="s">
        <v>25</v>
      </c>
      <c r="B29" s="15"/>
      <c r="C29" s="15"/>
      <c r="D29" s="15"/>
      <c r="E29" s="15">
        <f>E28/B28</f>
        <v>1</v>
      </c>
      <c r="F29" s="15">
        <f>F28/C28</f>
        <v>1</v>
      </c>
      <c r="G29" s="15">
        <f>G28/D28</f>
        <v>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>
      <c r="A30" s="20" t="s">
        <v>34</v>
      </c>
      <c r="B30" s="17">
        <v>57145.516000000003</v>
      </c>
      <c r="C30" s="17">
        <v>57305.995999999999</v>
      </c>
      <c r="D30" s="17">
        <v>57300.756000000001</v>
      </c>
      <c r="E30" s="17">
        <v>57145.516000000003</v>
      </c>
      <c r="F30" s="17">
        <v>57305.995999999999</v>
      </c>
      <c r="G30" s="17">
        <v>57300.756000000001</v>
      </c>
      <c r="H30" s="1"/>
      <c r="I30" s="8"/>
      <c r="J30" s="8"/>
      <c r="K30" s="8"/>
      <c r="L30" s="1"/>
      <c r="M30" s="1"/>
      <c r="N30" s="1"/>
      <c r="O30" s="1"/>
      <c r="P30" s="1"/>
      <c r="Q30" s="1"/>
      <c r="R30" s="1"/>
      <c r="S30" s="1"/>
      <c r="T30" s="1"/>
    </row>
    <row r="31" spans="1:20">
      <c r="A31" s="13" t="s">
        <v>25</v>
      </c>
      <c r="B31" s="15"/>
      <c r="C31" s="15"/>
      <c r="D31" s="15"/>
      <c r="E31" s="15">
        <f>E30/B30</f>
        <v>1</v>
      </c>
      <c r="F31" s="15">
        <f>F30/C30</f>
        <v>1</v>
      </c>
      <c r="G31" s="15">
        <f>G30/D30</f>
        <v>1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>
      <c r="A32" s="20" t="s">
        <v>9</v>
      </c>
      <c r="B32" s="17">
        <v>8360</v>
      </c>
      <c r="C32" s="17">
        <v>7480</v>
      </c>
      <c r="D32" s="17">
        <v>7480</v>
      </c>
      <c r="E32" s="17">
        <v>8360</v>
      </c>
      <c r="F32" s="17">
        <v>7480</v>
      </c>
      <c r="G32" s="17">
        <v>7480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>
      <c r="A33" s="13" t="s">
        <v>25</v>
      </c>
      <c r="B33" s="15"/>
      <c r="C33" s="15"/>
      <c r="D33" s="15"/>
      <c r="E33" s="15">
        <f>E32/B32</f>
        <v>1</v>
      </c>
      <c r="F33" s="15">
        <f>F32/C32</f>
        <v>1</v>
      </c>
      <c r="G33" s="15">
        <f>G32/D32</f>
        <v>1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>
      <c r="A34" s="10" t="s">
        <v>18</v>
      </c>
      <c r="B34" s="40" t="s">
        <v>15</v>
      </c>
      <c r="C34" s="41"/>
      <c r="D34" s="42"/>
      <c r="E34" s="40" t="s">
        <v>16</v>
      </c>
      <c r="F34" s="41"/>
      <c r="G34" s="4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>
      <c r="A35" s="11" t="s">
        <v>19</v>
      </c>
      <c r="B35" s="30" t="s">
        <v>35</v>
      </c>
      <c r="C35" s="30" t="s">
        <v>37</v>
      </c>
      <c r="D35" s="30" t="s">
        <v>41</v>
      </c>
      <c r="E35" s="30" t="s">
        <v>35</v>
      </c>
      <c r="F35" s="30" t="s">
        <v>37</v>
      </c>
      <c r="G35" s="30" t="s">
        <v>41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>
      <c r="A36" s="16" t="s">
        <v>33</v>
      </c>
      <c r="B36" s="17">
        <v>88.218999999999994</v>
      </c>
      <c r="C36" s="17">
        <v>88.218999999999994</v>
      </c>
      <c r="D36" s="17">
        <v>88.218999999999994</v>
      </c>
      <c r="E36" s="17">
        <v>88.218999999999994</v>
      </c>
      <c r="F36" s="17">
        <v>88.218999999999994</v>
      </c>
      <c r="G36" s="17">
        <v>88.218999999999994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>
      <c r="A37" s="13" t="s">
        <v>25</v>
      </c>
      <c r="B37" s="15"/>
      <c r="C37" s="15"/>
      <c r="D37" s="15"/>
      <c r="E37" s="15">
        <f>E36/B36</f>
        <v>1</v>
      </c>
      <c r="F37" s="15">
        <f>F36/C36</f>
        <v>1</v>
      </c>
      <c r="G37" s="15">
        <f>G36/D36</f>
        <v>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>
      <c r="A38" s="16" t="s">
        <v>10</v>
      </c>
      <c r="B38" s="17">
        <v>4836.0910000000003</v>
      </c>
      <c r="C38" s="17">
        <v>4879.4979999999996</v>
      </c>
      <c r="D38" s="17">
        <v>4923.8440000000001</v>
      </c>
      <c r="E38" s="17">
        <v>4836.0910000000003</v>
      </c>
      <c r="F38" s="17">
        <v>4879.4979999999996</v>
      </c>
      <c r="G38" s="17">
        <v>4923.8440000000001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>
      <c r="A39" s="13" t="s">
        <v>25</v>
      </c>
      <c r="B39" s="15"/>
      <c r="C39" s="15"/>
      <c r="D39" s="15"/>
      <c r="E39" s="15">
        <f>E38/B38</f>
        <v>1</v>
      </c>
      <c r="F39" s="15">
        <f>F38/C38</f>
        <v>1</v>
      </c>
      <c r="G39" s="15">
        <f>G38/D38</f>
        <v>1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>
      <c r="A40" s="16" t="s">
        <v>11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>
      <c r="A41" s="13" t="s">
        <v>25</v>
      </c>
      <c r="B41" s="15"/>
      <c r="C41" s="15"/>
      <c r="D41" s="15"/>
      <c r="E41" s="15"/>
      <c r="F41" s="15"/>
      <c r="G41" s="15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>
      <c r="A42" s="32" t="s">
        <v>28</v>
      </c>
      <c r="B42" s="33">
        <f t="shared" ref="B42:G42" si="1">B26+B28+B30+B32+B36+B38+B40</f>
        <v>170252.89799999999</v>
      </c>
      <c r="C42" s="33">
        <f t="shared" si="1"/>
        <v>168675.34399999998</v>
      </c>
      <c r="D42" s="33">
        <f t="shared" si="1"/>
        <v>168263.24100000004</v>
      </c>
      <c r="E42" s="45">
        <f t="shared" si="1"/>
        <v>174652.89799999999</v>
      </c>
      <c r="F42" s="45">
        <f t="shared" si="1"/>
        <v>173075.34399999998</v>
      </c>
      <c r="G42" s="45">
        <f t="shared" si="1"/>
        <v>172663.24100000004</v>
      </c>
      <c r="H42" s="1"/>
      <c r="I42" s="8"/>
      <c r="J42" s="8"/>
      <c r="K42" s="8"/>
      <c r="L42" s="1"/>
      <c r="M42" s="1"/>
      <c r="N42" s="1"/>
      <c r="O42" s="1"/>
      <c r="P42" s="1"/>
      <c r="Q42" s="1"/>
      <c r="R42" s="1"/>
      <c r="S42" s="1"/>
      <c r="T42" s="1"/>
    </row>
    <row r="43" spans="1:20">
      <c r="A43" s="18" t="s">
        <v>25</v>
      </c>
      <c r="B43" s="19"/>
      <c r="C43" s="14"/>
      <c r="D43" s="14"/>
      <c r="E43" s="46">
        <f>E42/B42</f>
        <v>1.0258439066335305</v>
      </c>
      <c r="F43" s="46">
        <f>F42/C42</f>
        <v>1.0260856145045123</v>
      </c>
      <c r="G43" s="46">
        <f>G42/D42</f>
        <v>1.0261495022552192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5.75">
      <c r="A44" s="34" t="s">
        <v>29</v>
      </c>
      <c r="B44" s="35">
        <f t="shared" ref="B44:G44" si="2">B24+B42</f>
        <v>1679449.0759999999</v>
      </c>
      <c r="C44" s="35">
        <f t="shared" si="2"/>
        <v>1766754.3290000001</v>
      </c>
      <c r="D44" s="35">
        <f t="shared" si="2"/>
        <v>1870800.8970000003</v>
      </c>
      <c r="E44" s="37">
        <f t="shared" si="2"/>
        <v>1683849.0759999999</v>
      </c>
      <c r="F44" s="37">
        <f t="shared" si="2"/>
        <v>1771154.3290000001</v>
      </c>
      <c r="G44" s="37">
        <f t="shared" si="2"/>
        <v>1875200.8970000003</v>
      </c>
      <c r="H44" s="1"/>
      <c r="I44" s="8"/>
      <c r="J44" s="8"/>
      <c r="K44" s="8"/>
      <c r="L44" s="1"/>
      <c r="M44" s="1"/>
      <c r="N44" s="1"/>
      <c r="O44" s="1"/>
      <c r="P44" s="1"/>
      <c r="Q44" s="1"/>
      <c r="R44" s="1"/>
      <c r="S44" s="1"/>
      <c r="T44" s="1"/>
    </row>
    <row r="45" spans="1:20">
      <c r="A45" s="22" t="s">
        <v>25</v>
      </c>
      <c r="B45" s="23"/>
      <c r="C45" s="24"/>
      <c r="D45" s="24"/>
      <c r="E45" s="38">
        <f>E44/B44</f>
        <v>1.002619906767569</v>
      </c>
      <c r="F45" s="38">
        <f>F44/C44</f>
        <v>1.0024904424615111</v>
      </c>
      <c r="G45" s="38">
        <f>G44/D44</f>
        <v>1.002351933873378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>
      <c r="A46" s="16" t="s">
        <v>12</v>
      </c>
      <c r="B46" s="17">
        <v>955451</v>
      </c>
      <c r="C46" s="17">
        <v>780811</v>
      </c>
      <c r="D46" s="17">
        <v>674372</v>
      </c>
      <c r="E46" s="44">
        <v>957194.1</v>
      </c>
      <c r="F46" s="44">
        <v>674372</v>
      </c>
      <c r="G46" s="44">
        <v>625990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>
      <c r="A47" s="13" t="s">
        <v>25</v>
      </c>
      <c r="B47" s="15"/>
      <c r="C47" s="15"/>
      <c r="D47" s="15"/>
      <c r="E47" s="36">
        <f>E46/B46</f>
        <v>1.0018243740390664</v>
      </c>
      <c r="F47" s="36">
        <f>F46/C46</f>
        <v>0.8636814798971838</v>
      </c>
      <c r="G47" s="36">
        <f>G46/D46</f>
        <v>0.92825621467083452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>
      <c r="A48" s="25" t="s">
        <v>26</v>
      </c>
      <c r="B48" s="28">
        <v>955451</v>
      </c>
      <c r="C48" s="28">
        <v>780811</v>
      </c>
      <c r="D48" s="28">
        <v>674372</v>
      </c>
      <c r="E48" s="47">
        <v>848863</v>
      </c>
      <c r="F48" s="47">
        <v>674372</v>
      </c>
      <c r="G48" s="47">
        <v>625990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>
      <c r="A49" s="26" t="s">
        <v>25</v>
      </c>
      <c r="B49" s="21"/>
      <c r="C49" s="21"/>
      <c r="D49" s="21"/>
      <c r="E49" s="48">
        <f>E48/B48</f>
        <v>0.88844221210716201</v>
      </c>
      <c r="F49" s="48">
        <f>F48/C48</f>
        <v>0.8636814798971838</v>
      </c>
      <c r="G49" s="48">
        <f>G48/D48</f>
        <v>0.92825621467083452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>
      <c r="A50" s="16" t="s">
        <v>20</v>
      </c>
      <c r="B50" s="17">
        <v>282377.42460000003</v>
      </c>
      <c r="C50" s="17">
        <v>92845.7</v>
      </c>
      <c r="D50" s="17">
        <v>31669</v>
      </c>
      <c r="E50" s="17">
        <v>282377.42460000003</v>
      </c>
      <c r="F50" s="17">
        <v>92845.7</v>
      </c>
      <c r="G50" s="17">
        <v>31669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>
      <c r="A51" s="13" t="s">
        <v>25</v>
      </c>
      <c r="B51" s="15"/>
      <c r="C51" s="15"/>
      <c r="D51" s="15"/>
      <c r="E51" s="15">
        <f>E50/B50</f>
        <v>1</v>
      </c>
      <c r="F51" s="15">
        <f>F50/C50</f>
        <v>1</v>
      </c>
      <c r="G51" s="15">
        <f>G50/D50</f>
        <v>1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>
      <c r="A52" s="16" t="s">
        <v>21</v>
      </c>
      <c r="B52" s="39">
        <v>1531392.7</v>
      </c>
      <c r="C52" s="39">
        <v>1505673.5</v>
      </c>
      <c r="D52" s="39">
        <v>1505318.6</v>
      </c>
      <c r="E52" s="39">
        <v>1531392.7</v>
      </c>
      <c r="F52" s="39">
        <v>1505673.5</v>
      </c>
      <c r="G52" s="39">
        <v>1505318.6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>
      <c r="A53" s="13" t="s">
        <v>25</v>
      </c>
      <c r="B53" s="15"/>
      <c r="C53" s="15"/>
      <c r="D53" s="15"/>
      <c r="E53" s="15">
        <f>E52/B52</f>
        <v>1</v>
      </c>
      <c r="F53" s="15">
        <f>F52/C52</f>
        <v>1</v>
      </c>
      <c r="G53" s="15">
        <f>G52/D52</f>
        <v>1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>
      <c r="A54" s="16" t="s">
        <v>22</v>
      </c>
      <c r="B54" s="17">
        <v>98705.5</v>
      </c>
      <c r="C54" s="17">
        <v>0</v>
      </c>
      <c r="D54" s="17">
        <v>0</v>
      </c>
      <c r="E54" s="17">
        <v>98705.5</v>
      </c>
      <c r="F54" s="17">
        <v>0</v>
      </c>
      <c r="G54" s="17">
        <v>0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>
      <c r="A55" s="13" t="s">
        <v>25</v>
      </c>
      <c r="B55" s="15"/>
      <c r="C55" s="15"/>
      <c r="D55" s="15"/>
      <c r="E55" s="15"/>
      <c r="F55" s="15"/>
      <c r="G55" s="15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5.75">
      <c r="A56" s="34" t="s">
        <v>30</v>
      </c>
      <c r="B56" s="35">
        <f t="shared" ref="B56:G56" si="3">B46+B50+B52+B54</f>
        <v>2867926.6245999997</v>
      </c>
      <c r="C56" s="35">
        <f t="shared" si="3"/>
        <v>2379330.2000000002</v>
      </c>
      <c r="D56" s="35">
        <f t="shared" si="3"/>
        <v>2211359.6</v>
      </c>
      <c r="E56" s="37">
        <f t="shared" si="3"/>
        <v>2869669.7246000003</v>
      </c>
      <c r="F56" s="37">
        <f t="shared" si="3"/>
        <v>2272891.2000000002</v>
      </c>
      <c r="G56" s="37">
        <f t="shared" si="3"/>
        <v>2162977.6</v>
      </c>
      <c r="H56" s="1"/>
      <c r="I56" s="8"/>
      <c r="J56" s="8"/>
      <c r="K56" s="8"/>
      <c r="L56" s="1"/>
      <c r="M56" s="1"/>
      <c r="N56" s="1"/>
      <c r="O56" s="1"/>
      <c r="P56" s="1"/>
      <c r="Q56" s="1"/>
      <c r="R56" s="1"/>
      <c r="S56" s="1"/>
      <c r="T56" s="1"/>
    </row>
    <row r="57" spans="1:20">
      <c r="A57" s="22" t="s">
        <v>25</v>
      </c>
      <c r="B57" s="23"/>
      <c r="C57" s="24"/>
      <c r="D57" s="24"/>
      <c r="E57" s="38">
        <f>E56/B56</f>
        <v>1.0006077910031062</v>
      </c>
      <c r="F57" s="38">
        <f>F56/C56</f>
        <v>0.95526514142509522</v>
      </c>
      <c r="G57" s="38">
        <f>G56/D56</f>
        <v>0.97812115225402507</v>
      </c>
    </row>
    <row r="58" spans="1:20">
      <c r="A58" s="16" t="s">
        <v>38</v>
      </c>
      <c r="B58" s="17">
        <v>0</v>
      </c>
      <c r="C58" s="17">
        <v>0</v>
      </c>
      <c r="D58" s="17">
        <v>0</v>
      </c>
      <c r="E58" s="17">
        <v>0</v>
      </c>
      <c r="F58" s="17">
        <v>0</v>
      </c>
      <c r="G58" s="17">
        <v>0</v>
      </c>
    </row>
    <row r="59" spans="1:20">
      <c r="A59" s="13" t="s">
        <v>25</v>
      </c>
      <c r="B59" s="14"/>
      <c r="C59" s="15"/>
      <c r="D59" s="21"/>
      <c r="E59" s="15"/>
      <c r="F59" s="15"/>
      <c r="G59" s="15"/>
    </row>
    <row r="60" spans="1:20">
      <c r="A60" s="16" t="s">
        <v>39</v>
      </c>
      <c r="B60" s="17">
        <v>0</v>
      </c>
      <c r="C60" s="17">
        <v>0</v>
      </c>
      <c r="D60" s="17">
        <v>0</v>
      </c>
      <c r="E60" s="17">
        <v>0</v>
      </c>
      <c r="F60" s="17">
        <v>0</v>
      </c>
      <c r="G60" s="17">
        <v>0</v>
      </c>
    </row>
    <row r="61" spans="1:20">
      <c r="A61" s="13" t="s">
        <v>25</v>
      </c>
      <c r="B61" s="14"/>
      <c r="C61" s="15"/>
      <c r="D61" s="21"/>
      <c r="E61" s="15"/>
      <c r="F61" s="15"/>
      <c r="G61" s="15"/>
    </row>
    <row r="62" spans="1:20" ht="15.75">
      <c r="A62" s="34" t="s">
        <v>31</v>
      </c>
      <c r="B62" s="35">
        <f t="shared" ref="B62:G62" si="4">B44+B56+B58+B60</f>
        <v>4547375.7006000001</v>
      </c>
      <c r="C62" s="35">
        <f t="shared" si="4"/>
        <v>4146084.5290000001</v>
      </c>
      <c r="D62" s="35">
        <f t="shared" si="4"/>
        <v>4082160.4970000004</v>
      </c>
      <c r="E62" s="37">
        <f t="shared" si="4"/>
        <v>4553518.8005999997</v>
      </c>
      <c r="F62" s="37">
        <f t="shared" si="4"/>
        <v>4044045.5290000001</v>
      </c>
      <c r="G62" s="37">
        <f t="shared" si="4"/>
        <v>4038178.4970000004</v>
      </c>
      <c r="I62" s="8"/>
      <c r="J62" s="8"/>
      <c r="K62" s="8"/>
    </row>
    <row r="63" spans="1:20">
      <c r="A63" s="22" t="s">
        <v>25</v>
      </c>
      <c r="B63" s="23"/>
      <c r="C63" s="24"/>
      <c r="D63" s="24"/>
      <c r="E63" s="38">
        <f>E62/B62</f>
        <v>1.0013509110318703</v>
      </c>
      <c r="F63" s="38">
        <f>F62/C62</f>
        <v>0.97538906906352651</v>
      </c>
      <c r="G63" s="38">
        <f>G62/D62</f>
        <v>0.98922580333812882</v>
      </c>
    </row>
    <row r="64" spans="1:20">
      <c r="A64" s="27"/>
      <c r="B64" s="27"/>
      <c r="C64" s="27"/>
      <c r="D64" s="27"/>
      <c r="E64" s="27"/>
      <c r="F64" s="27"/>
      <c r="G64" s="27"/>
    </row>
    <row r="65" spans="1:7" ht="15.75">
      <c r="A65" s="5" t="s">
        <v>23</v>
      </c>
      <c r="B65" s="6"/>
      <c r="C65" s="6"/>
      <c r="D65" s="6"/>
      <c r="E65" s="6"/>
      <c r="F65" s="6"/>
      <c r="G65" s="27"/>
    </row>
    <row r="66" spans="1:7" ht="15.75">
      <c r="A66" s="5" t="s">
        <v>36</v>
      </c>
      <c r="B66" s="5"/>
      <c r="C66" s="5"/>
      <c r="D66" s="6"/>
      <c r="E66" s="6"/>
      <c r="F66" s="7" t="s">
        <v>13</v>
      </c>
      <c r="G66" s="27"/>
    </row>
    <row r="67" spans="1:7">
      <c r="G67" s="27"/>
    </row>
    <row r="68" spans="1:7">
      <c r="B68" s="3"/>
    </row>
  </sheetData>
  <mergeCells count="6">
    <mergeCell ref="B34:D34"/>
    <mergeCell ref="E34:G34"/>
    <mergeCell ref="B6:D6"/>
    <mergeCell ref="E6:G6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2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2023-12-04T04:47:22Z</dcterms:modified>
</cp:coreProperties>
</file>