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4D8DBD98-277A-45D4-9AF7-7298BE08EE48}" xr6:coauthVersionLast="47" xr6:coauthVersionMax="47" xr10:uidLastSave="{00000000-0000-0000-0000-000000000000}"/>
  <bookViews>
    <workbookView xWindow="165" yWindow="315" windowWidth="15705" windowHeight="14130" xr2:uid="{00000000-000D-0000-FFFF-FFFF00000000}"/>
  </bookViews>
  <sheets>
    <sheet name="Прил 3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H92" i="1" l="1"/>
  <c r="H86" i="1"/>
  <c r="H82" i="1"/>
  <c r="H78" i="1"/>
  <c r="H66" i="1"/>
  <c r="H59" i="1"/>
  <c r="H51" i="1"/>
  <c r="H47" i="1"/>
  <c r="H45" i="1"/>
  <c r="H41" i="1"/>
  <c r="H43" i="1"/>
  <c r="H39" i="1"/>
  <c r="H37" i="1"/>
  <c r="H7" i="1"/>
  <c r="H19" i="1"/>
  <c r="H27" i="1"/>
  <c r="H33" i="1"/>
  <c r="H23" i="1"/>
  <c r="H21" i="1"/>
  <c r="H17" i="1"/>
  <c r="E9" i="1"/>
  <c r="G22" i="1" l="1"/>
  <c r="F22" i="1"/>
  <c r="E22" i="1"/>
  <c r="G86" i="1"/>
  <c r="F86" i="1"/>
  <c r="E86" i="1"/>
  <c r="D86" i="1"/>
  <c r="C86" i="1"/>
  <c r="B86" i="1"/>
  <c r="G19" i="1"/>
  <c r="F19" i="1"/>
  <c r="E19" i="1"/>
  <c r="D19" i="1"/>
  <c r="C19" i="1"/>
  <c r="B19" i="1"/>
  <c r="G64" i="1" l="1"/>
  <c r="F64" i="1"/>
  <c r="E64" i="1"/>
  <c r="G37" i="1"/>
  <c r="F37" i="1"/>
  <c r="E37" i="1"/>
  <c r="D37" i="1"/>
  <c r="C37" i="1"/>
  <c r="B37" i="1"/>
  <c r="E40" i="1"/>
  <c r="G27" i="1"/>
  <c r="F27" i="1"/>
  <c r="E27" i="1"/>
  <c r="D27" i="1"/>
  <c r="C27" i="1"/>
  <c r="B27" i="1"/>
  <c r="G45" i="1" l="1"/>
  <c r="F45" i="1"/>
  <c r="E45" i="1"/>
  <c r="D45" i="1"/>
  <c r="C45" i="1"/>
  <c r="B45" i="1"/>
  <c r="G54" i="1"/>
  <c r="F54" i="1"/>
  <c r="E54" i="1"/>
  <c r="F12" i="1" l="1"/>
  <c r="E12" i="1"/>
  <c r="G78" i="1" l="1"/>
  <c r="F78" i="1"/>
  <c r="E78" i="1"/>
  <c r="D78" i="1"/>
  <c r="C78" i="1"/>
  <c r="B78" i="1"/>
  <c r="G81" i="1"/>
  <c r="F81" i="1"/>
  <c r="E81" i="1"/>
  <c r="G85" i="1" l="1"/>
  <c r="F85" i="1"/>
  <c r="E85" i="1"/>
  <c r="G52" i="1"/>
  <c r="F52" i="1"/>
  <c r="E52" i="1"/>
  <c r="G7" i="1" l="1"/>
  <c r="F7" i="1"/>
  <c r="E7" i="1"/>
  <c r="D7" i="1"/>
  <c r="C7" i="1"/>
  <c r="B7" i="1"/>
  <c r="E8" i="1" l="1"/>
  <c r="F8" i="1"/>
  <c r="G8" i="1"/>
  <c r="F28" i="1"/>
  <c r="G28" i="1"/>
  <c r="E28" i="1"/>
  <c r="G69" i="1"/>
  <c r="E93" i="1" l="1"/>
  <c r="E26" i="1"/>
  <c r="G36" i="1" l="1"/>
  <c r="F36" i="1"/>
  <c r="E36" i="1"/>
  <c r="F69" i="1" l="1"/>
  <c r="E69" i="1"/>
  <c r="G66" i="1"/>
  <c r="F66" i="1"/>
  <c r="E66" i="1"/>
  <c r="D66" i="1"/>
  <c r="C66" i="1"/>
  <c r="B66" i="1"/>
  <c r="G59" i="1"/>
  <c r="F59" i="1"/>
  <c r="E59" i="1"/>
  <c r="D59" i="1"/>
  <c r="C59" i="1"/>
  <c r="B59" i="1"/>
  <c r="B96" i="1" l="1"/>
  <c r="E96" i="1"/>
  <c r="G96" i="1"/>
  <c r="F96" i="1"/>
  <c r="D96" i="1"/>
  <c r="C96" i="1"/>
  <c r="G89" i="1"/>
  <c r="F89" i="1"/>
  <c r="E89" i="1"/>
  <c r="G83" i="1"/>
  <c r="F83" i="1"/>
  <c r="E83" i="1"/>
  <c r="G95" i="1"/>
  <c r="F95" i="1"/>
  <c r="G93" i="1"/>
  <c r="F93" i="1"/>
  <c r="G87" i="1"/>
  <c r="F87" i="1"/>
  <c r="E87" i="1"/>
  <c r="G79" i="1"/>
  <c r="F79" i="1"/>
  <c r="E79" i="1"/>
  <c r="G77" i="1"/>
  <c r="F77" i="1"/>
  <c r="E77" i="1"/>
  <c r="G75" i="1"/>
  <c r="F75" i="1"/>
  <c r="E75" i="1"/>
  <c r="G73" i="1"/>
  <c r="F73" i="1"/>
  <c r="E73" i="1"/>
  <c r="G62" i="1"/>
  <c r="F62" i="1"/>
  <c r="E62" i="1"/>
  <c r="G58" i="1"/>
  <c r="F58" i="1"/>
  <c r="E58" i="1"/>
  <c r="G56" i="1"/>
  <c r="F56" i="1"/>
  <c r="E56" i="1"/>
  <c r="G50" i="1"/>
  <c r="F50" i="1"/>
  <c r="E50" i="1"/>
  <c r="G48" i="1"/>
  <c r="F48" i="1"/>
  <c r="E48" i="1"/>
  <c r="G67" i="1"/>
  <c r="F67" i="1"/>
  <c r="E67" i="1"/>
  <c r="G60" i="1"/>
  <c r="F60" i="1"/>
  <c r="E60" i="1"/>
  <c r="G46" i="1"/>
  <c r="F46" i="1"/>
  <c r="E46" i="1"/>
  <c r="G44" i="1"/>
  <c r="F44" i="1"/>
  <c r="E44" i="1"/>
  <c r="E42" i="1"/>
  <c r="G34" i="1"/>
  <c r="F34" i="1"/>
  <c r="E34" i="1"/>
  <c r="G32" i="1"/>
  <c r="F32" i="1"/>
  <c r="E32" i="1"/>
  <c r="G38" i="1"/>
  <c r="F38" i="1"/>
  <c r="E38" i="1"/>
  <c r="G30" i="1"/>
  <c r="F30" i="1"/>
  <c r="E30" i="1"/>
  <c r="G24" i="1"/>
  <c r="F24" i="1"/>
  <c r="E24" i="1"/>
  <c r="G18" i="1"/>
  <c r="F18" i="1"/>
  <c r="E18" i="1"/>
  <c r="G16" i="1"/>
  <c r="F16" i="1"/>
  <c r="E16" i="1"/>
  <c r="G10" i="1"/>
  <c r="F10" i="1"/>
  <c r="E10" i="1"/>
  <c r="G20" i="1"/>
  <c r="F20" i="1"/>
  <c r="E20" i="1"/>
  <c r="G97" i="1" l="1"/>
  <c r="E97" i="1" l="1"/>
  <c r="F97" i="1"/>
</calcChain>
</file>

<file path=xl/sharedStrings.xml><?xml version="1.0" encoding="utf-8"?>
<sst xmlns="http://schemas.openxmlformats.org/spreadsheetml/2006/main" count="107" uniqueCount="60">
  <si>
    <t>(тыс. руб.)</t>
  </si>
  <si>
    <t>Общегосударственные вопросы</t>
  </si>
  <si>
    <t xml:space="preserve">     - в том числе  функционирование органов МСУ</t>
  </si>
  <si>
    <t xml:space="preserve">     - в том числе  резервные фонды</t>
  </si>
  <si>
    <t xml:space="preserve">     - в том числе  другие общегосударств. вопросы</t>
  </si>
  <si>
    <t>Нац. безопасность и правоохранит. деятельность</t>
  </si>
  <si>
    <t xml:space="preserve">     - в том числе  др. вопросы в этой области</t>
  </si>
  <si>
    <t>Национальная экономика</t>
  </si>
  <si>
    <t xml:space="preserve">     - в том числе  лесное хозяйство</t>
  </si>
  <si>
    <t xml:space="preserve">     - в том числе  транспорт</t>
  </si>
  <si>
    <t xml:space="preserve">     - в том числе  др. вопросы в обл. нац. экономики</t>
  </si>
  <si>
    <t>Жилищно-коммунальное хозяйство</t>
  </si>
  <si>
    <t xml:space="preserve">     - в том числе  коммунальное хозяйство</t>
  </si>
  <si>
    <t xml:space="preserve">     - в том числе  благоустройство</t>
  </si>
  <si>
    <t>Образование</t>
  </si>
  <si>
    <t xml:space="preserve">    - в том числе  др. вопросы в области образования</t>
  </si>
  <si>
    <t xml:space="preserve">    - в том числе культура</t>
  </si>
  <si>
    <t>Социальная политика</t>
  </si>
  <si>
    <t xml:space="preserve">    - в том числе пенсионное обеспечение</t>
  </si>
  <si>
    <t xml:space="preserve">    - в том числе социальное обслуживание населения</t>
  </si>
  <si>
    <t xml:space="preserve">    - в том числе социальное обеспечение населения</t>
  </si>
  <si>
    <t xml:space="preserve">    - в том числе охрана семьи и детства</t>
  </si>
  <si>
    <t>Условно утвержденные расходы</t>
  </si>
  <si>
    <t>ВСЕГО РАСХОДОВ</t>
  </si>
  <si>
    <t xml:space="preserve">    - в том числе массовый спорт</t>
  </si>
  <si>
    <t>Приложение № 3</t>
  </si>
  <si>
    <t>Первоначальный вариант</t>
  </si>
  <si>
    <t>Уточненный вариант</t>
  </si>
  <si>
    <t>Физическая культура и спорт</t>
  </si>
  <si>
    <t>Средства массовой информации</t>
  </si>
  <si>
    <t>Обслуживание государ. и муниц. долга</t>
  </si>
  <si>
    <t>Сранительный анализ расходов первоначального и уточненного</t>
  </si>
  <si>
    <t>Наименование разделов</t>
  </si>
  <si>
    <t>и подразделов расходов местного бюджета</t>
  </si>
  <si>
    <t>Культура и кинематография</t>
  </si>
  <si>
    <t xml:space="preserve">     - в том числе  обеспечение проведения выборов</t>
  </si>
  <si>
    <t xml:space="preserve">     - в том числе  судебная система</t>
  </si>
  <si>
    <t xml:space="preserve">    - в том числе др. вопросы в обл. социал. политики</t>
  </si>
  <si>
    <t>уточненный вариант к первоначальному</t>
  </si>
  <si>
    <t xml:space="preserve">     - в том числе  дорожное хозяйство (дорожные фонды)</t>
  </si>
  <si>
    <t xml:space="preserve">    - в том числе  дополнительное образование детей</t>
  </si>
  <si>
    <t xml:space="preserve">    - в том числе др. вопросы в области ФКиС</t>
  </si>
  <si>
    <t xml:space="preserve">    - в том числе др. вопросы в области культуры</t>
  </si>
  <si>
    <t xml:space="preserve">    - в том числе  проф. подготовка и повыш. квалифик.</t>
  </si>
  <si>
    <t xml:space="preserve">    - в том числе  молодежная политика</t>
  </si>
  <si>
    <t xml:space="preserve">    - в том числе периодическая печать и издательства</t>
  </si>
  <si>
    <t xml:space="preserve">     - в том числе  жилищное  хозяйство</t>
  </si>
  <si>
    <t xml:space="preserve">    - в том числе  дошкольное образование</t>
  </si>
  <si>
    <t xml:space="preserve">    - в том числе  общее образование</t>
  </si>
  <si>
    <t xml:space="preserve">     - в том числе  гражданская оборона</t>
  </si>
  <si>
    <t xml:space="preserve">     - в том числе  защита от чрезвыч. ситуаций</t>
  </si>
  <si>
    <t xml:space="preserve">    - в том числе др. вопросы в области СМИ</t>
  </si>
  <si>
    <t>2025 г.</t>
  </si>
  <si>
    <t xml:space="preserve">          Счетной палаты ЗАТО Железногорск</t>
  </si>
  <si>
    <t xml:space="preserve">    - в том числе спорт высших достижений</t>
  </si>
  <si>
    <t>2026 г.</t>
  </si>
  <si>
    <t>вариантов бюджета ЗАТО Железногорск на 2025 год и плановый период 2026-2027 годов</t>
  </si>
  <si>
    <t>2027 г.</t>
  </si>
  <si>
    <t xml:space="preserve">          Исполняющий обязанности председателя</t>
  </si>
  <si>
    <t>А.И. Панкрац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</si>
</sst>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р_."/>
    <numFmt numFmtId="165" formatCode="_-* #,##0.0_р_._-;\-* #,##0.0_р_._-;_-* &quot;-&quot;?_р_._-;_-@_-"/>
    <numFmt numFmtId="166" formatCode="0.0%"/>
    <numFmt numFmtId="167" formatCode="#,##0.0_р_.;\-#,##0.0_р_."/>
    <numFmt numFmtId="168" formatCode="#,##0.0"/>
    <numFmt numFmtId="169" formatCode="#,##0.0_ ;\-#,##0.0\ "/>
  </numFmts>
  <fonts count="19" x14ac:knownFonts="1">
    <font>
      <sz val="11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9"/>
      <name val="Times New Roman"/>
      <family val="1"/>
      <charset val="204"/>
    </font>
    <font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2" fontId="1" fillId="0" borderId="0" xfId="0" applyNumberFormat="1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/>
    <xf numFmtId="0" fontId="3" fillId="0" borderId="0" xfId="0" applyFont="1"/>
    <xf numFmtId="168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166" fontId="9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2" fontId="12" fillId="0" borderId="1" xfId="0" applyNumberFormat="1" applyFont="1" applyBorder="1" applyAlignment="1">
      <alignment horizontal="right"/>
    </xf>
    <xf numFmtId="169" fontId="4" fillId="0" borderId="0" xfId="0" applyNumberFormat="1" applyFont="1"/>
    <xf numFmtId="0" fontId="11" fillId="0" borderId="0" xfId="0" applyFont="1" applyAlignment="1">
      <alignment horizontal="right"/>
    </xf>
    <xf numFmtId="0" fontId="11" fillId="0" borderId="0" xfId="0" applyFont="1"/>
    <xf numFmtId="164" fontId="10" fillId="0" borderId="1" xfId="0" applyNumberFormat="1" applyFont="1" applyBorder="1" applyAlignment="1">
      <alignment horizontal="center"/>
    </xf>
    <xf numFmtId="0" fontId="7" fillId="2" borderId="1" xfId="0" applyFont="1" applyFill="1" applyBorder="1"/>
    <xf numFmtId="164" fontId="7" fillId="2" borderId="1" xfId="0" applyNumberFormat="1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166" fontId="16" fillId="0" borderId="1" xfId="0" applyNumberFormat="1" applyFont="1" applyBorder="1" applyAlignment="1">
      <alignment horizontal="right"/>
    </xf>
    <xf numFmtId="164" fontId="17" fillId="2" borderId="1" xfId="0" applyNumberFormat="1" applyFont="1" applyFill="1" applyBorder="1" applyAlignment="1">
      <alignment horizontal="center"/>
    </xf>
    <xf numFmtId="166" fontId="18" fillId="0" borderId="1" xfId="0" applyNumberFormat="1" applyFont="1" applyBorder="1" applyAlignment="1">
      <alignment horizontal="right"/>
    </xf>
    <xf numFmtId="166" fontId="8" fillId="0" borderId="1" xfId="0" applyNumberFormat="1" applyFont="1" applyBorder="1" applyAlignment="1">
      <alignment horizontal="right"/>
    </xf>
    <xf numFmtId="166" fontId="18" fillId="2" borderId="1" xfId="0" applyNumberFormat="1" applyFont="1" applyFill="1" applyBorder="1" applyAlignment="1">
      <alignment horizontal="right"/>
    </xf>
    <xf numFmtId="166" fontId="8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167" fontId="6" fillId="2" borderId="1" xfId="0" applyNumberFormat="1" applyFont="1" applyFill="1" applyBorder="1" applyAlignment="1">
      <alignment horizontal="center"/>
    </xf>
    <xf numFmtId="167" fontId="14" fillId="2" borderId="1" xfId="0" applyNumberFormat="1" applyFont="1" applyFill="1" applyBorder="1" applyAlignment="1">
      <alignment horizontal="center"/>
    </xf>
    <xf numFmtId="166" fontId="13" fillId="2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6"/>
  <sheetViews>
    <sheetView tabSelected="1" workbookViewId="0">
      <selection activeCell="F73" sqref="F73"/>
    </sheetView>
  </sheetViews>
  <sheetFormatPr defaultRowHeight="15" x14ac:dyDescent="0.25"/>
  <cols>
    <col min="1" max="1" width="45.7109375" customWidth="1"/>
    <col min="2" max="2" width="13.85546875" customWidth="1"/>
    <col min="3" max="3" width="14.140625" customWidth="1"/>
    <col min="4" max="4" width="14.42578125" customWidth="1"/>
    <col min="5" max="6" width="14.28515625" customWidth="1"/>
    <col min="7" max="7" width="14.140625" customWidth="1"/>
    <col min="10" max="10" width="10.140625" bestFit="1" customWidth="1"/>
    <col min="11" max="11" width="10.140625" customWidth="1"/>
  </cols>
  <sheetData>
    <row r="1" spans="1:8" ht="15.75" x14ac:dyDescent="0.25">
      <c r="A1" s="8"/>
      <c r="B1" s="8"/>
      <c r="C1" s="8"/>
      <c r="D1" s="8"/>
      <c r="E1" s="8"/>
      <c r="F1" s="3"/>
      <c r="G1" s="7" t="s">
        <v>25</v>
      </c>
    </row>
    <row r="2" spans="1:8" ht="15.75" x14ac:dyDescent="0.25">
      <c r="A2" s="36" t="s">
        <v>31</v>
      </c>
      <c r="B2" s="36"/>
      <c r="C2" s="36"/>
      <c r="D2" s="36"/>
      <c r="E2" s="36"/>
      <c r="F2" s="36"/>
      <c r="G2" s="36"/>
    </row>
    <row r="3" spans="1:8" ht="15.75" x14ac:dyDescent="0.25">
      <c r="A3" s="36" t="s">
        <v>56</v>
      </c>
      <c r="B3" s="36"/>
      <c r="C3" s="36"/>
      <c r="D3" s="36"/>
      <c r="E3" s="36"/>
      <c r="F3" s="36"/>
      <c r="G3" s="36"/>
    </row>
    <row r="4" spans="1:8" ht="15.75" x14ac:dyDescent="0.25">
      <c r="A4" s="8"/>
      <c r="B4" s="8"/>
      <c r="C4" s="8"/>
      <c r="D4" s="8"/>
      <c r="E4" s="8"/>
      <c r="F4" s="8"/>
      <c r="G4" s="9" t="s">
        <v>0</v>
      </c>
    </row>
    <row r="5" spans="1:8" x14ac:dyDescent="0.25">
      <c r="A5" s="10" t="s">
        <v>32</v>
      </c>
      <c r="B5" s="37" t="s">
        <v>26</v>
      </c>
      <c r="C5" s="38"/>
      <c r="D5" s="39"/>
      <c r="E5" s="37" t="s">
        <v>27</v>
      </c>
      <c r="F5" s="38"/>
      <c r="G5" s="39"/>
    </row>
    <row r="6" spans="1:8" x14ac:dyDescent="0.25">
      <c r="A6" s="11" t="s">
        <v>33</v>
      </c>
      <c r="B6" s="10" t="s">
        <v>52</v>
      </c>
      <c r="C6" s="10" t="s">
        <v>55</v>
      </c>
      <c r="D6" s="10" t="s">
        <v>57</v>
      </c>
      <c r="E6" s="10" t="s">
        <v>52</v>
      </c>
      <c r="F6" s="10" t="s">
        <v>55</v>
      </c>
      <c r="G6" s="10" t="s">
        <v>57</v>
      </c>
    </row>
    <row r="7" spans="1:8" x14ac:dyDescent="0.25">
      <c r="A7" s="23" t="s">
        <v>1</v>
      </c>
      <c r="B7" s="24">
        <f t="shared" ref="B7:G7" si="0">B9+B11+B13+B15+B17</f>
        <v>588853.43099999998</v>
      </c>
      <c r="C7" s="24">
        <f t="shared" si="0"/>
        <v>488474.94300000003</v>
      </c>
      <c r="D7" s="24">
        <f t="shared" si="0"/>
        <v>487559.223</v>
      </c>
      <c r="E7" s="27">
        <f t="shared" si="0"/>
        <v>592763.43099999998</v>
      </c>
      <c r="F7" s="27">
        <f t="shared" si="0"/>
        <v>488474.94300000003</v>
      </c>
      <c r="G7" s="27">
        <f t="shared" si="0"/>
        <v>487559.223</v>
      </c>
      <c r="H7" s="5">
        <f>E7-B7</f>
        <v>3910</v>
      </c>
    </row>
    <row r="8" spans="1:8" x14ac:dyDescent="0.25">
      <c r="A8" s="12" t="s">
        <v>38</v>
      </c>
      <c r="B8" s="13"/>
      <c r="C8" s="13"/>
      <c r="D8" s="13"/>
      <c r="E8" s="30">
        <f>E7/B7</f>
        <v>1.0066400224472836</v>
      </c>
      <c r="F8" s="30">
        <f>F7/C7</f>
        <v>1</v>
      </c>
      <c r="G8" s="30">
        <f>G7/D7</f>
        <v>1</v>
      </c>
    </row>
    <row r="9" spans="1:8" x14ac:dyDescent="0.25">
      <c r="A9" s="14" t="s">
        <v>2</v>
      </c>
      <c r="B9" s="22">
        <v>230142.47200000001</v>
      </c>
      <c r="C9" s="22">
        <v>230009.872</v>
      </c>
      <c r="D9" s="22">
        <v>230009.872</v>
      </c>
      <c r="E9" s="22">
        <f>3494.421+19053.415+183469.348+24125.288</f>
        <v>230142.47200000001</v>
      </c>
      <c r="F9" s="25">
        <v>230009.872</v>
      </c>
      <c r="G9" s="25">
        <v>230009.872</v>
      </c>
    </row>
    <row r="10" spans="1:8" x14ac:dyDescent="0.25">
      <c r="A10" s="15" t="s">
        <v>38</v>
      </c>
      <c r="B10" s="16"/>
      <c r="C10" s="16"/>
      <c r="D10" s="16"/>
      <c r="E10" s="16">
        <f>E9/B9</f>
        <v>1</v>
      </c>
      <c r="F10" s="26">
        <f>F9/C9</f>
        <v>1</v>
      </c>
      <c r="G10" s="26">
        <f>G9/D9</f>
        <v>1</v>
      </c>
    </row>
    <row r="11" spans="1:8" x14ac:dyDescent="0.25">
      <c r="A11" s="14" t="s">
        <v>36</v>
      </c>
      <c r="B11" s="22">
        <v>25</v>
      </c>
      <c r="C11" s="22">
        <v>211.2</v>
      </c>
      <c r="D11" s="22">
        <v>0</v>
      </c>
      <c r="E11" s="22">
        <v>25</v>
      </c>
      <c r="F11" s="22">
        <v>211.2</v>
      </c>
      <c r="G11" s="22">
        <v>0</v>
      </c>
    </row>
    <row r="12" spans="1:8" x14ac:dyDescent="0.25">
      <c r="A12" s="15" t="s">
        <v>38</v>
      </c>
      <c r="B12" s="16"/>
      <c r="C12" s="16"/>
      <c r="D12" s="16"/>
      <c r="E12" s="16">
        <f>E11/B11</f>
        <v>1</v>
      </c>
      <c r="F12" s="16">
        <f>F11/C11</f>
        <v>1</v>
      </c>
      <c r="G12" s="16"/>
    </row>
    <row r="13" spans="1:8" x14ac:dyDescent="0.25">
      <c r="A13" s="14" t="s">
        <v>35</v>
      </c>
      <c r="B13" s="22">
        <v>24488.9</v>
      </c>
      <c r="C13" s="22">
        <v>0</v>
      </c>
      <c r="D13" s="22">
        <v>0</v>
      </c>
      <c r="E13" s="22">
        <v>24488.9</v>
      </c>
      <c r="F13" s="22">
        <v>0</v>
      </c>
      <c r="G13" s="22">
        <v>0</v>
      </c>
    </row>
    <row r="14" spans="1:8" x14ac:dyDescent="0.25">
      <c r="A14" s="15" t="s">
        <v>38</v>
      </c>
      <c r="B14" s="16"/>
      <c r="C14" s="16"/>
      <c r="D14" s="16"/>
      <c r="E14" s="16"/>
      <c r="F14" s="16"/>
      <c r="G14" s="16"/>
    </row>
    <row r="15" spans="1:8" x14ac:dyDescent="0.25">
      <c r="A15" s="14" t="s">
        <v>3</v>
      </c>
      <c r="B15" s="22">
        <v>1500</v>
      </c>
      <c r="C15" s="22">
        <v>1500</v>
      </c>
      <c r="D15" s="22">
        <v>1500</v>
      </c>
      <c r="E15" s="22">
        <v>1500</v>
      </c>
      <c r="F15" s="22">
        <v>1500</v>
      </c>
      <c r="G15" s="22">
        <v>1500</v>
      </c>
    </row>
    <row r="16" spans="1:8" x14ac:dyDescent="0.25">
      <c r="A16" s="15" t="s">
        <v>38</v>
      </c>
      <c r="B16" s="16"/>
      <c r="C16" s="16"/>
      <c r="D16" s="16"/>
      <c r="E16" s="16">
        <f>E15/B15</f>
        <v>1</v>
      </c>
      <c r="F16" s="16">
        <f>F15/C15</f>
        <v>1</v>
      </c>
      <c r="G16" s="16">
        <f>G15/D15</f>
        <v>1</v>
      </c>
    </row>
    <row r="17" spans="1:11" x14ac:dyDescent="0.25">
      <c r="A17" s="14" t="s">
        <v>4</v>
      </c>
      <c r="B17" s="22">
        <v>332697.05900000001</v>
      </c>
      <c r="C17" s="22">
        <v>256753.87100000001</v>
      </c>
      <c r="D17" s="22">
        <v>256049.351</v>
      </c>
      <c r="E17" s="25">
        <v>336607.05900000001</v>
      </c>
      <c r="F17" s="25">
        <v>256753.87100000001</v>
      </c>
      <c r="G17" s="25">
        <v>256049.351</v>
      </c>
      <c r="H17" s="5">
        <f>E17-B17</f>
        <v>3910</v>
      </c>
    </row>
    <row r="18" spans="1:11" x14ac:dyDescent="0.25">
      <c r="A18" s="15" t="s">
        <v>38</v>
      </c>
      <c r="B18" s="16"/>
      <c r="C18" s="16"/>
      <c r="D18" s="16"/>
      <c r="E18" s="26">
        <f>E17/B17</f>
        <v>1.0117524333150176</v>
      </c>
      <c r="F18" s="26">
        <f>F17/C17</f>
        <v>1</v>
      </c>
      <c r="G18" s="26">
        <f>G17/D17</f>
        <v>1</v>
      </c>
    </row>
    <row r="19" spans="1:11" x14ac:dyDescent="0.25">
      <c r="A19" s="23" t="s">
        <v>5</v>
      </c>
      <c r="B19" s="24">
        <f t="shared" ref="B19:G19" si="1">B21+B23+B25</f>
        <v>35195.544999999998</v>
      </c>
      <c r="C19" s="24">
        <f t="shared" si="1"/>
        <v>34195.544999999998</v>
      </c>
      <c r="D19" s="24">
        <f t="shared" si="1"/>
        <v>34195.544999999998</v>
      </c>
      <c r="E19" s="24">
        <f t="shared" si="1"/>
        <v>36887.815000000002</v>
      </c>
      <c r="F19" s="24">
        <f t="shared" si="1"/>
        <v>34062.305</v>
      </c>
      <c r="G19" s="24">
        <f t="shared" si="1"/>
        <v>34062.305</v>
      </c>
      <c r="H19" s="5">
        <f>E19-B19</f>
        <v>1692.2700000000041</v>
      </c>
    </row>
    <row r="20" spans="1:11" x14ac:dyDescent="0.25">
      <c r="A20" s="12" t="s">
        <v>38</v>
      </c>
      <c r="B20" s="13"/>
      <c r="C20" s="13"/>
      <c r="D20" s="13"/>
      <c r="E20" s="31">
        <f>E19/B19</f>
        <v>1.0480819376429604</v>
      </c>
      <c r="F20" s="31">
        <f>F19/C19</f>
        <v>0.99610358600806048</v>
      </c>
      <c r="G20" s="31">
        <f>G19/D19</f>
        <v>0.99610358600806048</v>
      </c>
    </row>
    <row r="21" spans="1:11" x14ac:dyDescent="0.25">
      <c r="A21" s="14" t="s">
        <v>49</v>
      </c>
      <c r="B21" s="22">
        <v>11786.52</v>
      </c>
      <c r="C21" s="22">
        <v>11786.52</v>
      </c>
      <c r="D21" s="22">
        <v>11786.52</v>
      </c>
      <c r="E21" s="22">
        <v>13612.03</v>
      </c>
      <c r="F21" s="22">
        <v>11786.52</v>
      </c>
      <c r="G21" s="22">
        <v>11786.52</v>
      </c>
      <c r="H21" s="5">
        <f>E21-B21</f>
        <v>1825.5100000000002</v>
      </c>
    </row>
    <row r="22" spans="1:11" x14ac:dyDescent="0.25">
      <c r="A22" s="15" t="s">
        <v>38</v>
      </c>
      <c r="B22" s="16"/>
      <c r="C22" s="16"/>
      <c r="D22" s="16"/>
      <c r="E22" s="16">
        <f>E21/B21</f>
        <v>1.1548811693358176</v>
      </c>
      <c r="F22" s="16">
        <f>F21/C21</f>
        <v>1</v>
      </c>
      <c r="G22" s="16">
        <f>G21/D21</f>
        <v>1</v>
      </c>
    </row>
    <row r="23" spans="1:11" x14ac:dyDescent="0.25">
      <c r="A23" s="14" t="s">
        <v>50</v>
      </c>
      <c r="B23" s="22">
        <v>22409.025000000001</v>
      </c>
      <c r="C23" s="22">
        <v>22409.025000000001</v>
      </c>
      <c r="D23" s="22">
        <v>22409.025000000001</v>
      </c>
      <c r="E23" s="22">
        <v>22275.785</v>
      </c>
      <c r="F23" s="22">
        <v>22275.785</v>
      </c>
      <c r="G23" s="22">
        <v>22275.785</v>
      </c>
      <c r="H23" s="5">
        <f>E23-B23</f>
        <v>-133.2400000000016</v>
      </c>
    </row>
    <row r="24" spans="1:11" x14ac:dyDescent="0.25">
      <c r="A24" s="15" t="s">
        <v>38</v>
      </c>
      <c r="B24" s="16"/>
      <c r="C24" s="16"/>
      <c r="D24" s="16"/>
      <c r="E24" s="16">
        <f>E23/B23</f>
        <v>0.99405418129525935</v>
      </c>
      <c r="F24" s="16">
        <f>F23/C23</f>
        <v>0.99405418129525935</v>
      </c>
      <c r="G24" s="16">
        <f>G23/D23</f>
        <v>0.99405418129525935</v>
      </c>
    </row>
    <row r="25" spans="1:11" x14ac:dyDescent="0.25">
      <c r="A25" s="14" t="s">
        <v>6</v>
      </c>
      <c r="B25" s="22">
        <v>1000</v>
      </c>
      <c r="C25" s="22">
        <v>0</v>
      </c>
      <c r="D25" s="22">
        <v>0</v>
      </c>
      <c r="E25" s="22">
        <v>1000</v>
      </c>
      <c r="F25" s="22">
        <v>0</v>
      </c>
      <c r="G25" s="22">
        <v>0</v>
      </c>
    </row>
    <row r="26" spans="1:11" x14ac:dyDescent="0.25">
      <c r="A26" s="15" t="s">
        <v>38</v>
      </c>
      <c r="B26" s="16"/>
      <c r="C26" s="16"/>
      <c r="D26" s="16"/>
      <c r="E26" s="16">
        <f>E25/B25</f>
        <v>1</v>
      </c>
      <c r="F26" s="16"/>
      <c r="G26" s="16"/>
    </row>
    <row r="27" spans="1:11" x14ac:dyDescent="0.25">
      <c r="A27" s="23" t="s">
        <v>7</v>
      </c>
      <c r="B27" s="24">
        <f t="shared" ref="B27:G27" si="2">B29+B31+B33+B35</f>
        <v>492629.45667000004</v>
      </c>
      <c r="C27" s="24">
        <f t="shared" si="2"/>
        <v>433501.94999999995</v>
      </c>
      <c r="D27" s="24">
        <f t="shared" si="2"/>
        <v>433501.94999999995</v>
      </c>
      <c r="E27" s="24">
        <f t="shared" si="2"/>
        <v>498879.57667000004</v>
      </c>
      <c r="F27" s="24">
        <f t="shared" si="2"/>
        <v>433501.94999999995</v>
      </c>
      <c r="G27" s="24">
        <f t="shared" si="2"/>
        <v>433501.94999999995</v>
      </c>
      <c r="H27" s="5">
        <f>E27-B27</f>
        <v>6250.1199999999953</v>
      </c>
      <c r="I27" s="5"/>
      <c r="J27" s="5"/>
      <c r="K27" s="5"/>
    </row>
    <row r="28" spans="1:11" x14ac:dyDescent="0.25">
      <c r="A28" s="12" t="s">
        <v>38</v>
      </c>
      <c r="B28" s="13"/>
      <c r="C28" s="13"/>
      <c r="D28" s="13"/>
      <c r="E28" s="31">
        <f>E27/B27</f>
        <v>1.0126872640589717</v>
      </c>
      <c r="F28" s="31">
        <f>F27/C27</f>
        <v>1</v>
      </c>
      <c r="G28" s="31">
        <f>G27/D27</f>
        <v>1</v>
      </c>
    </row>
    <row r="29" spans="1:11" x14ac:dyDescent="0.25">
      <c r="A29" s="14" t="s">
        <v>8</v>
      </c>
      <c r="B29" s="22">
        <v>10507.707</v>
      </c>
      <c r="C29" s="22">
        <v>10507.707</v>
      </c>
      <c r="D29" s="22">
        <v>10507.707</v>
      </c>
      <c r="E29" s="22">
        <v>10507.707</v>
      </c>
      <c r="F29" s="22">
        <v>10507.707</v>
      </c>
      <c r="G29" s="22">
        <v>10507.707</v>
      </c>
    </row>
    <row r="30" spans="1:11" x14ac:dyDescent="0.25">
      <c r="A30" s="15" t="s">
        <v>38</v>
      </c>
      <c r="B30" s="16"/>
      <c r="C30" s="16"/>
      <c r="D30" s="16"/>
      <c r="E30" s="16">
        <f>E29/B29</f>
        <v>1</v>
      </c>
      <c r="F30" s="16">
        <f>F29/C29</f>
        <v>1</v>
      </c>
      <c r="G30" s="16">
        <f>G29/D29</f>
        <v>1</v>
      </c>
    </row>
    <row r="31" spans="1:11" x14ac:dyDescent="0.25">
      <c r="A31" s="14" t="s">
        <v>9</v>
      </c>
      <c r="B31" s="22">
        <v>166566.39999999999</v>
      </c>
      <c r="C31" s="22">
        <v>166566.39999999999</v>
      </c>
      <c r="D31" s="22">
        <v>166566.39999999999</v>
      </c>
      <c r="E31" s="22">
        <v>166566.39999999999</v>
      </c>
      <c r="F31" s="22">
        <v>166566.39999999999</v>
      </c>
      <c r="G31" s="22">
        <v>166566.39999999999</v>
      </c>
    </row>
    <row r="32" spans="1:11" x14ac:dyDescent="0.25">
      <c r="A32" s="15" t="s">
        <v>38</v>
      </c>
      <c r="B32" s="16"/>
      <c r="C32" s="16"/>
      <c r="D32" s="16"/>
      <c r="E32" s="16">
        <f>E31/B31</f>
        <v>1</v>
      </c>
      <c r="F32" s="16">
        <f>F31/C31</f>
        <v>1</v>
      </c>
      <c r="G32" s="16">
        <f>G31/D31</f>
        <v>1</v>
      </c>
    </row>
    <row r="33" spans="1:11" x14ac:dyDescent="0.25">
      <c r="A33" s="14" t="s">
        <v>39</v>
      </c>
      <c r="B33" s="22">
        <v>308153.14967000001</v>
      </c>
      <c r="C33" s="22">
        <v>253467.84299999999</v>
      </c>
      <c r="D33" s="22">
        <v>253467.84299999999</v>
      </c>
      <c r="E33" s="22">
        <v>314403.26967000001</v>
      </c>
      <c r="F33" s="22">
        <v>253467.84299999999</v>
      </c>
      <c r="G33" s="22">
        <v>253467.84299999999</v>
      </c>
      <c r="H33" s="5">
        <f>E33-B33</f>
        <v>6250.1199999999953</v>
      </c>
      <c r="I33" s="5"/>
      <c r="J33" s="5"/>
      <c r="K33" s="5"/>
    </row>
    <row r="34" spans="1:11" x14ac:dyDescent="0.25">
      <c r="A34" s="15" t="s">
        <v>38</v>
      </c>
      <c r="B34" s="16"/>
      <c r="C34" s="16"/>
      <c r="D34" s="16"/>
      <c r="E34" s="16">
        <f>E33/B33</f>
        <v>1.0202825121427226</v>
      </c>
      <c r="F34" s="16">
        <f>F33/C33</f>
        <v>1</v>
      </c>
      <c r="G34" s="16">
        <f>G33/D33</f>
        <v>1</v>
      </c>
    </row>
    <row r="35" spans="1:11" x14ac:dyDescent="0.25">
      <c r="A35" s="14" t="s">
        <v>10</v>
      </c>
      <c r="B35" s="22">
        <v>7402.2</v>
      </c>
      <c r="C35" s="22">
        <v>2960</v>
      </c>
      <c r="D35" s="22">
        <v>2960</v>
      </c>
      <c r="E35" s="22">
        <v>7402.2</v>
      </c>
      <c r="F35" s="22">
        <v>2960</v>
      </c>
      <c r="G35" s="22">
        <v>2960</v>
      </c>
    </row>
    <row r="36" spans="1:11" x14ac:dyDescent="0.25">
      <c r="A36" s="15" t="s">
        <v>38</v>
      </c>
      <c r="B36" s="16"/>
      <c r="C36" s="16"/>
      <c r="D36" s="16"/>
      <c r="E36" s="16">
        <f>E35/B35</f>
        <v>1</v>
      </c>
      <c r="F36" s="16">
        <f>F35/C35</f>
        <v>1</v>
      </c>
      <c r="G36" s="16">
        <f>G35/D35</f>
        <v>1</v>
      </c>
    </row>
    <row r="37" spans="1:11" x14ac:dyDescent="0.25">
      <c r="A37" s="23" t="s">
        <v>11</v>
      </c>
      <c r="B37" s="24">
        <f t="shared" ref="B37:G37" si="3">B39+B41+B43</f>
        <v>203900.21716999999</v>
      </c>
      <c r="C37" s="24">
        <f t="shared" si="3"/>
        <v>151718.46770000001</v>
      </c>
      <c r="D37" s="24">
        <f t="shared" si="3"/>
        <v>152123.0907</v>
      </c>
      <c r="E37" s="27">
        <f t="shared" si="3"/>
        <v>220933.45717000001</v>
      </c>
      <c r="F37" s="27">
        <f t="shared" si="3"/>
        <v>151851.7077</v>
      </c>
      <c r="G37" s="27">
        <f t="shared" si="3"/>
        <v>152256.33069999999</v>
      </c>
      <c r="H37" s="5">
        <f>E37-B37</f>
        <v>17033.24000000002</v>
      </c>
      <c r="I37" s="5"/>
      <c r="J37" s="5"/>
      <c r="K37" s="5"/>
    </row>
    <row r="38" spans="1:11" x14ac:dyDescent="0.25">
      <c r="A38" s="12" t="s">
        <v>38</v>
      </c>
      <c r="B38" s="13"/>
      <c r="C38" s="13"/>
      <c r="D38" s="13"/>
      <c r="E38" s="30">
        <f>E37/B37</f>
        <v>1.0835371351556664</v>
      </c>
      <c r="F38" s="30">
        <f>F37/C37</f>
        <v>1.0008782055475505</v>
      </c>
      <c r="G38" s="30">
        <f>G37/D37</f>
        <v>1.0008758696617777</v>
      </c>
    </row>
    <row r="39" spans="1:11" x14ac:dyDescent="0.25">
      <c r="A39" s="14" t="s">
        <v>46</v>
      </c>
      <c r="B39" s="22">
        <v>14060</v>
      </c>
      <c r="C39" s="22">
        <v>1060</v>
      </c>
      <c r="D39" s="22">
        <v>1060</v>
      </c>
      <c r="E39" s="22">
        <v>20560</v>
      </c>
      <c r="F39" s="22">
        <v>1060</v>
      </c>
      <c r="G39" s="22">
        <v>1060</v>
      </c>
      <c r="H39" s="5">
        <f>E39-B39</f>
        <v>6500</v>
      </c>
    </row>
    <row r="40" spans="1:11" x14ac:dyDescent="0.25">
      <c r="A40" s="15" t="s">
        <v>38</v>
      </c>
      <c r="B40" s="16"/>
      <c r="C40" s="16"/>
      <c r="D40" s="16"/>
      <c r="E40" s="16">
        <f>E39/B39</f>
        <v>1.4623044096728308</v>
      </c>
      <c r="F40" s="16"/>
      <c r="G40" s="16"/>
    </row>
    <row r="41" spans="1:11" x14ac:dyDescent="0.25">
      <c r="A41" s="14" t="s">
        <v>12</v>
      </c>
      <c r="B41" s="22">
        <v>5298.5309999999999</v>
      </c>
      <c r="C41" s="22">
        <v>0</v>
      </c>
      <c r="D41" s="22">
        <v>0</v>
      </c>
      <c r="E41" s="22">
        <v>8798.5310000000009</v>
      </c>
      <c r="F41" s="22">
        <v>0</v>
      </c>
      <c r="G41" s="22">
        <v>0</v>
      </c>
      <c r="H41" s="5">
        <f>E41-B41</f>
        <v>3500.0000000000009</v>
      </c>
      <c r="I41" s="5"/>
      <c r="J41" s="5"/>
      <c r="K41" s="5"/>
    </row>
    <row r="42" spans="1:11" x14ac:dyDescent="0.25">
      <c r="A42" s="15" t="s">
        <v>38</v>
      </c>
      <c r="B42" s="16"/>
      <c r="C42" s="16"/>
      <c r="D42" s="16"/>
      <c r="E42" s="16">
        <f>E41/B41</f>
        <v>1.6605604459047236</v>
      </c>
      <c r="F42" s="16"/>
      <c r="G42" s="16"/>
    </row>
    <row r="43" spans="1:11" x14ac:dyDescent="0.25">
      <c r="A43" s="14" t="s">
        <v>13</v>
      </c>
      <c r="B43" s="22">
        <v>184541.68617</v>
      </c>
      <c r="C43" s="22">
        <v>150658.46770000001</v>
      </c>
      <c r="D43" s="22">
        <v>151063.0907</v>
      </c>
      <c r="E43" s="25">
        <v>191574.92616999999</v>
      </c>
      <c r="F43" s="25">
        <v>150791.7077</v>
      </c>
      <c r="G43" s="25">
        <v>151196.33069999999</v>
      </c>
      <c r="H43" s="5">
        <f>E43-B43</f>
        <v>7033.2399999999907</v>
      </c>
    </row>
    <row r="44" spans="1:11" x14ac:dyDescent="0.25">
      <c r="A44" s="15" t="s">
        <v>38</v>
      </c>
      <c r="B44" s="16"/>
      <c r="C44" s="16"/>
      <c r="D44" s="16"/>
      <c r="E44" s="26">
        <f>E43/B43</f>
        <v>1.0381119309461655</v>
      </c>
      <c r="F44" s="26">
        <f>F43/C43</f>
        <v>1.0008843844095461</v>
      </c>
      <c r="G44" s="26">
        <f>G43/D43</f>
        <v>1.0008820155829103</v>
      </c>
    </row>
    <row r="45" spans="1:11" x14ac:dyDescent="0.25">
      <c r="A45" s="23" t="s">
        <v>14</v>
      </c>
      <c r="B45" s="24">
        <f t="shared" ref="B45:G45" si="4">B47+B49+B51+B53+B55+B57</f>
        <v>2713653.2080000001</v>
      </c>
      <c r="C45" s="24">
        <f t="shared" si="4"/>
        <v>2636066.0460000001</v>
      </c>
      <c r="D45" s="24">
        <f t="shared" si="4"/>
        <v>2592379.1179999998</v>
      </c>
      <c r="E45" s="24">
        <f t="shared" si="4"/>
        <v>2716611.0980000002</v>
      </c>
      <c r="F45" s="27">
        <f t="shared" si="4"/>
        <v>2636066.0459999996</v>
      </c>
      <c r="G45" s="27">
        <f t="shared" si="4"/>
        <v>2592379.1179999998</v>
      </c>
      <c r="H45" s="5">
        <f>E45-B45</f>
        <v>2957.8900000001304</v>
      </c>
      <c r="I45" s="5"/>
      <c r="J45" s="5"/>
      <c r="K45" s="5"/>
    </row>
    <row r="46" spans="1:11" x14ac:dyDescent="0.25">
      <c r="A46" s="12" t="s">
        <v>38</v>
      </c>
      <c r="B46" s="13"/>
      <c r="C46" s="13"/>
      <c r="D46" s="13"/>
      <c r="E46" s="31">
        <f>E45/B45</f>
        <v>1.0010900029492642</v>
      </c>
      <c r="F46" s="30">
        <f>F45/C45</f>
        <v>0.99999999999999978</v>
      </c>
      <c r="G46" s="30">
        <f>G45/D45</f>
        <v>1</v>
      </c>
    </row>
    <row r="47" spans="1:11" x14ac:dyDescent="0.25">
      <c r="A47" s="14" t="s">
        <v>47</v>
      </c>
      <c r="B47" s="22">
        <v>1158423.672</v>
      </c>
      <c r="C47" s="22">
        <v>1140423.672</v>
      </c>
      <c r="D47" s="22">
        <v>1140423.672</v>
      </c>
      <c r="E47" s="22">
        <v>1156119.9639999999</v>
      </c>
      <c r="F47" s="22">
        <v>1140423.672</v>
      </c>
      <c r="G47" s="22">
        <v>1140423.672</v>
      </c>
      <c r="H47" s="5">
        <f>E47-B47</f>
        <v>-2303.7080000001006</v>
      </c>
    </row>
    <row r="48" spans="1:11" x14ac:dyDescent="0.25">
      <c r="A48" s="15" t="s">
        <v>38</v>
      </c>
      <c r="B48" s="16"/>
      <c r="C48" s="16"/>
      <c r="D48" s="16"/>
      <c r="E48" s="16">
        <f>E47/B47</f>
        <v>0.99801134243396217</v>
      </c>
      <c r="F48" s="16">
        <f>F47/C47</f>
        <v>1</v>
      </c>
      <c r="G48" s="16">
        <f>G47/D47</f>
        <v>1</v>
      </c>
    </row>
    <row r="49" spans="1:11" x14ac:dyDescent="0.25">
      <c r="A49" s="14" t="s">
        <v>48</v>
      </c>
      <c r="B49" s="22">
        <v>1046661.274</v>
      </c>
      <c r="C49" s="22">
        <v>1007846.875</v>
      </c>
      <c r="D49" s="22">
        <v>964189.94700000004</v>
      </c>
      <c r="E49" s="22">
        <v>1046661.274</v>
      </c>
      <c r="F49" s="22">
        <v>1003494.9371799999</v>
      </c>
      <c r="G49" s="22">
        <v>959787.48917999992</v>
      </c>
    </row>
    <row r="50" spans="1:11" x14ac:dyDescent="0.25">
      <c r="A50" s="15" t="s">
        <v>38</v>
      </c>
      <c r="B50" s="16"/>
      <c r="C50" s="16"/>
      <c r="D50" s="16"/>
      <c r="E50" s="16">
        <f>E49/B49</f>
        <v>1</v>
      </c>
      <c r="F50" s="16">
        <f>F49/C49</f>
        <v>0.99568194541457489</v>
      </c>
      <c r="G50" s="16">
        <f>G49/D49</f>
        <v>0.99543403472137615</v>
      </c>
    </row>
    <row r="51" spans="1:11" x14ac:dyDescent="0.25">
      <c r="A51" s="14" t="s">
        <v>40</v>
      </c>
      <c r="B51" s="22">
        <v>322318</v>
      </c>
      <c r="C51" s="22">
        <v>317722.99400000001</v>
      </c>
      <c r="D51" s="22">
        <v>317692.99400000001</v>
      </c>
      <c r="E51" s="22">
        <v>327579.598</v>
      </c>
      <c r="F51" s="22">
        <v>322074.93182</v>
      </c>
      <c r="G51" s="22">
        <v>322095.45182000002</v>
      </c>
      <c r="H51" s="5">
        <f>E51-B51</f>
        <v>5261.5979999999981</v>
      </c>
    </row>
    <row r="52" spans="1:11" x14ac:dyDescent="0.25">
      <c r="A52" s="15" t="s">
        <v>38</v>
      </c>
      <c r="B52" s="16"/>
      <c r="C52" s="16"/>
      <c r="D52" s="16"/>
      <c r="E52" s="16">
        <f>E51/B51</f>
        <v>1.0163242450002792</v>
      </c>
      <c r="F52" s="16">
        <f>F51/C51</f>
        <v>1.0136972705853327</v>
      </c>
      <c r="G52" s="16">
        <f>G51/D51</f>
        <v>1.0138575854776326</v>
      </c>
      <c r="H52" s="5"/>
    </row>
    <row r="53" spans="1:11" x14ac:dyDescent="0.25">
      <c r="A53" s="14" t="s">
        <v>43</v>
      </c>
      <c r="B53" s="22">
        <v>931.4</v>
      </c>
      <c r="C53" s="22">
        <v>931.4</v>
      </c>
      <c r="D53" s="22">
        <v>931.4</v>
      </c>
      <c r="E53" s="22">
        <v>931.4</v>
      </c>
      <c r="F53" s="22">
        <v>931.4</v>
      </c>
      <c r="G53" s="22">
        <v>931.4</v>
      </c>
    </row>
    <row r="54" spans="1:11" x14ac:dyDescent="0.25">
      <c r="A54" s="15" t="s">
        <v>38</v>
      </c>
      <c r="B54" s="16"/>
      <c r="C54" s="16"/>
      <c r="D54" s="16"/>
      <c r="E54" s="16">
        <f>E53/B53</f>
        <v>1</v>
      </c>
      <c r="F54" s="16">
        <f>F53/C53</f>
        <v>1</v>
      </c>
      <c r="G54" s="16">
        <f>G53/D53</f>
        <v>1</v>
      </c>
    </row>
    <row r="55" spans="1:11" x14ac:dyDescent="0.25">
      <c r="A55" s="14" t="s">
        <v>44</v>
      </c>
      <c r="B55" s="22">
        <v>36792.75</v>
      </c>
      <c r="C55" s="22">
        <v>20614.992999999999</v>
      </c>
      <c r="D55" s="22">
        <v>20614.992999999999</v>
      </c>
      <c r="E55" s="22">
        <v>36792.75</v>
      </c>
      <c r="F55" s="25">
        <v>20614.992999999999</v>
      </c>
      <c r="G55" s="22">
        <v>20614.992999999999</v>
      </c>
      <c r="I55" s="5"/>
      <c r="J55" s="5"/>
      <c r="K55" s="5"/>
    </row>
    <row r="56" spans="1:11" x14ac:dyDescent="0.25">
      <c r="A56" s="15" t="s">
        <v>38</v>
      </c>
      <c r="B56" s="16"/>
      <c r="C56" s="16"/>
      <c r="D56" s="16"/>
      <c r="E56" s="16">
        <f>E55/B55</f>
        <v>1</v>
      </c>
      <c r="F56" s="26">
        <f>F55/C55</f>
        <v>1</v>
      </c>
      <c r="G56" s="16">
        <f>G55/D55</f>
        <v>1</v>
      </c>
    </row>
    <row r="57" spans="1:11" x14ac:dyDescent="0.25">
      <c r="A57" s="14" t="s">
        <v>15</v>
      </c>
      <c r="B57" s="22">
        <v>148526.11199999999</v>
      </c>
      <c r="C57" s="22">
        <v>148526.11199999999</v>
      </c>
      <c r="D57" s="22">
        <v>148526.11199999999</v>
      </c>
      <c r="E57" s="22">
        <v>148526.11199999999</v>
      </c>
      <c r="F57" s="25">
        <v>148526.11199999999</v>
      </c>
      <c r="G57" s="25">
        <v>148526.11199999999</v>
      </c>
    </row>
    <row r="58" spans="1:11" x14ac:dyDescent="0.25">
      <c r="A58" s="15" t="s">
        <v>38</v>
      </c>
      <c r="B58" s="16"/>
      <c r="C58" s="16"/>
      <c r="D58" s="16"/>
      <c r="E58" s="16">
        <f>E57/B57</f>
        <v>1</v>
      </c>
      <c r="F58" s="26">
        <f>F57/C57</f>
        <v>1</v>
      </c>
      <c r="G58" s="26">
        <f>G57/D57</f>
        <v>1</v>
      </c>
    </row>
    <row r="59" spans="1:11" x14ac:dyDescent="0.25">
      <c r="A59" s="23" t="s">
        <v>34</v>
      </c>
      <c r="B59" s="24">
        <f t="shared" ref="B59:G59" si="5">B61+B63</f>
        <v>434345.61300000001</v>
      </c>
      <c r="C59" s="24">
        <f t="shared" si="5"/>
        <v>429330.158</v>
      </c>
      <c r="D59" s="24">
        <f t="shared" si="5"/>
        <v>426884.02799999999</v>
      </c>
      <c r="E59" s="24">
        <f t="shared" si="5"/>
        <v>434345.61300000001</v>
      </c>
      <c r="F59" s="27">
        <f t="shared" si="5"/>
        <v>429330.158</v>
      </c>
      <c r="G59" s="27">
        <f t="shared" si="5"/>
        <v>426884.02799999999</v>
      </c>
      <c r="H59" s="5">
        <f>E59-B59</f>
        <v>0</v>
      </c>
    </row>
    <row r="60" spans="1:11" x14ac:dyDescent="0.25">
      <c r="A60" s="12" t="s">
        <v>38</v>
      </c>
      <c r="B60" s="13"/>
      <c r="C60" s="13"/>
      <c r="D60" s="13"/>
      <c r="E60" s="31">
        <f>E59/B59</f>
        <v>1</v>
      </c>
      <c r="F60" s="30">
        <f>F59/C59</f>
        <v>1</v>
      </c>
      <c r="G60" s="30">
        <f>G59/D59</f>
        <v>1</v>
      </c>
    </row>
    <row r="61" spans="1:11" x14ac:dyDescent="0.25">
      <c r="A61" s="14" t="s">
        <v>16</v>
      </c>
      <c r="B61" s="22">
        <v>384931.05300000001</v>
      </c>
      <c r="C61" s="22">
        <v>379915.598</v>
      </c>
      <c r="D61" s="22">
        <v>377469.46799999999</v>
      </c>
      <c r="E61" s="22">
        <v>384931.05300000001</v>
      </c>
      <c r="F61" s="22">
        <v>379915.598</v>
      </c>
      <c r="G61" s="22">
        <v>377469.46799999999</v>
      </c>
    </row>
    <row r="62" spans="1:11" x14ac:dyDescent="0.25">
      <c r="A62" s="15" t="s">
        <v>38</v>
      </c>
      <c r="B62" s="16"/>
      <c r="C62" s="16"/>
      <c r="D62" s="16"/>
      <c r="E62" s="16">
        <f>E61/B61</f>
        <v>1</v>
      </c>
      <c r="F62" s="16">
        <f>F61/C61</f>
        <v>1</v>
      </c>
      <c r="G62" s="16">
        <f>G61/D61</f>
        <v>1</v>
      </c>
    </row>
    <row r="63" spans="1:11" x14ac:dyDescent="0.25">
      <c r="A63" s="14" t="s">
        <v>42</v>
      </c>
      <c r="B63" s="22">
        <v>49414.559999999998</v>
      </c>
      <c r="C63" s="22">
        <v>49414.559999999998</v>
      </c>
      <c r="D63" s="22">
        <v>49414.559999999998</v>
      </c>
      <c r="E63" s="22">
        <v>49414.559999999998</v>
      </c>
      <c r="F63" s="25">
        <v>49414.559999999998</v>
      </c>
      <c r="G63" s="25">
        <v>49414.559999999998</v>
      </c>
      <c r="I63" s="5"/>
      <c r="J63" s="5"/>
      <c r="K63" s="5"/>
    </row>
    <row r="64" spans="1:11" x14ac:dyDescent="0.25">
      <c r="A64" s="15" t="s">
        <v>38</v>
      </c>
      <c r="B64" s="16"/>
      <c r="C64" s="16"/>
      <c r="D64" s="16"/>
      <c r="E64" s="16">
        <f>E63/B63</f>
        <v>1</v>
      </c>
      <c r="F64" s="26">
        <f>F63/C63</f>
        <v>1</v>
      </c>
      <c r="G64" s="26">
        <f>G63/D63</f>
        <v>1</v>
      </c>
    </row>
    <row r="65" spans="1:8" x14ac:dyDescent="0.25">
      <c r="A65" s="15"/>
      <c r="B65" s="16"/>
      <c r="C65" s="16"/>
      <c r="D65" s="16"/>
      <c r="E65" s="16"/>
      <c r="F65" s="16"/>
      <c r="G65" s="16"/>
    </row>
    <row r="66" spans="1:8" x14ac:dyDescent="0.25">
      <c r="A66" s="23" t="s">
        <v>17</v>
      </c>
      <c r="B66" s="24">
        <f t="shared" ref="B66:G66" si="6">B68+B70+B72+B74+B76</f>
        <v>69312.372999999992</v>
      </c>
      <c r="C66" s="24">
        <f t="shared" si="6"/>
        <v>69311.572999999989</v>
      </c>
      <c r="D66" s="24">
        <f t="shared" si="6"/>
        <v>51387.073000000004</v>
      </c>
      <c r="E66" s="24">
        <f t="shared" si="6"/>
        <v>69312.372999999992</v>
      </c>
      <c r="F66" s="24">
        <f t="shared" si="6"/>
        <v>69311.572999999989</v>
      </c>
      <c r="G66" s="24">
        <f t="shared" si="6"/>
        <v>51387.073000000004</v>
      </c>
      <c r="H66" s="5">
        <f>E66-B66</f>
        <v>0</v>
      </c>
    </row>
    <row r="67" spans="1:8" x14ac:dyDescent="0.25">
      <c r="A67" s="12" t="s">
        <v>38</v>
      </c>
      <c r="B67" s="13"/>
      <c r="C67" s="13"/>
      <c r="D67" s="13"/>
      <c r="E67" s="31">
        <f>E66/B66</f>
        <v>1</v>
      </c>
      <c r="F67" s="31">
        <f>F66/C66</f>
        <v>1</v>
      </c>
      <c r="G67" s="31">
        <f>G66/D66</f>
        <v>1</v>
      </c>
    </row>
    <row r="68" spans="1:8" x14ac:dyDescent="0.25">
      <c r="A68" s="14" t="s">
        <v>18</v>
      </c>
      <c r="B68" s="22">
        <v>16800</v>
      </c>
      <c r="C68" s="22">
        <v>16800</v>
      </c>
      <c r="D68" s="22">
        <v>16800</v>
      </c>
      <c r="E68" s="22">
        <v>16800</v>
      </c>
      <c r="F68" s="22">
        <v>16800</v>
      </c>
      <c r="G68" s="22">
        <v>16800</v>
      </c>
    </row>
    <row r="69" spans="1:8" x14ac:dyDescent="0.25">
      <c r="A69" s="15" t="s">
        <v>38</v>
      </c>
      <c r="B69" s="16"/>
      <c r="C69" s="16"/>
      <c r="D69" s="16"/>
      <c r="E69" s="16">
        <f>E68/B68</f>
        <v>1</v>
      </c>
      <c r="F69" s="16">
        <f>F68/C68</f>
        <v>1</v>
      </c>
      <c r="G69" s="16">
        <f>G68/D68</f>
        <v>1</v>
      </c>
    </row>
    <row r="70" spans="1:8" x14ac:dyDescent="0.25">
      <c r="A70" s="14" t="s">
        <v>19</v>
      </c>
      <c r="B70" s="22">
        <v>0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</row>
    <row r="71" spans="1:8" x14ac:dyDescent="0.25">
      <c r="A71" s="15" t="s">
        <v>38</v>
      </c>
      <c r="B71" s="16"/>
      <c r="C71" s="16"/>
      <c r="D71" s="16"/>
      <c r="E71" s="16"/>
      <c r="F71" s="16"/>
      <c r="G71" s="16"/>
    </row>
    <row r="72" spans="1:8" x14ac:dyDescent="0.25">
      <c r="A72" s="14" t="s">
        <v>20</v>
      </c>
      <c r="B72" s="22">
        <v>18036.873</v>
      </c>
      <c r="C72" s="22">
        <v>18036.873</v>
      </c>
      <c r="D72" s="22">
        <v>18036.873</v>
      </c>
      <c r="E72" s="22">
        <v>18036.873</v>
      </c>
      <c r="F72" s="22">
        <v>18036.873</v>
      </c>
      <c r="G72" s="22">
        <v>18036.873</v>
      </c>
    </row>
    <row r="73" spans="1:8" x14ac:dyDescent="0.25">
      <c r="A73" s="15" t="s">
        <v>38</v>
      </c>
      <c r="B73" s="16"/>
      <c r="C73" s="16"/>
      <c r="D73" s="16"/>
      <c r="E73" s="16">
        <f>E72/B72</f>
        <v>1</v>
      </c>
      <c r="F73" s="16">
        <f>F72/C72</f>
        <v>1</v>
      </c>
      <c r="G73" s="16">
        <f>G72/D72</f>
        <v>1</v>
      </c>
    </row>
    <row r="74" spans="1:8" x14ac:dyDescent="0.25">
      <c r="A74" s="14" t="s">
        <v>21</v>
      </c>
      <c r="B74" s="22">
        <v>32252.5</v>
      </c>
      <c r="C74" s="22">
        <v>32252.5</v>
      </c>
      <c r="D74" s="22">
        <v>14745.4</v>
      </c>
      <c r="E74" s="22">
        <v>32252.5</v>
      </c>
      <c r="F74" s="22">
        <v>32252.5</v>
      </c>
      <c r="G74" s="22">
        <v>14745.4</v>
      </c>
    </row>
    <row r="75" spans="1:8" x14ac:dyDescent="0.25">
      <c r="A75" s="15" t="s">
        <v>38</v>
      </c>
      <c r="B75" s="16"/>
      <c r="C75" s="16"/>
      <c r="D75" s="16"/>
      <c r="E75" s="16">
        <f>E74/B74</f>
        <v>1</v>
      </c>
      <c r="F75" s="16">
        <f>F74/C74</f>
        <v>1</v>
      </c>
      <c r="G75" s="16">
        <f>G74/D74</f>
        <v>1</v>
      </c>
    </row>
    <row r="76" spans="1:8" x14ac:dyDescent="0.25">
      <c r="A76" s="14" t="s">
        <v>37</v>
      </c>
      <c r="B76" s="22">
        <v>2223</v>
      </c>
      <c r="C76" s="22">
        <v>2222.1999999999998</v>
      </c>
      <c r="D76" s="22">
        <v>1804.8</v>
      </c>
      <c r="E76" s="22">
        <v>2223</v>
      </c>
      <c r="F76" s="22">
        <v>2222.1999999999998</v>
      </c>
      <c r="G76" s="22">
        <v>1804.8</v>
      </c>
    </row>
    <row r="77" spans="1:8" x14ac:dyDescent="0.25">
      <c r="A77" s="15" t="s">
        <v>38</v>
      </c>
      <c r="B77" s="16"/>
      <c r="C77" s="16"/>
      <c r="D77" s="16"/>
      <c r="E77" s="16">
        <f>E76/B76</f>
        <v>1</v>
      </c>
      <c r="F77" s="16">
        <f>F76/C76</f>
        <v>1</v>
      </c>
      <c r="G77" s="16">
        <f>G76/D76</f>
        <v>1</v>
      </c>
    </row>
    <row r="78" spans="1:8" x14ac:dyDescent="0.25">
      <c r="A78" s="23" t="s">
        <v>28</v>
      </c>
      <c r="B78" s="24">
        <f t="shared" ref="B78:G78" si="7">B80+B82+B84</f>
        <v>232236.82800000001</v>
      </c>
      <c r="C78" s="24">
        <f t="shared" si="7"/>
        <v>226676.196</v>
      </c>
      <c r="D78" s="24">
        <f t="shared" si="7"/>
        <v>226676.196</v>
      </c>
      <c r="E78" s="24">
        <f t="shared" si="7"/>
        <v>236742.30799999999</v>
      </c>
      <c r="F78" s="24">
        <f t="shared" si="7"/>
        <v>226676.21300000002</v>
      </c>
      <c r="G78" s="24">
        <f t="shared" si="7"/>
        <v>226676.21300000002</v>
      </c>
      <c r="H78" s="5">
        <f>E78-B78</f>
        <v>4505.4799999999814</v>
      </c>
    </row>
    <row r="79" spans="1:8" x14ac:dyDescent="0.25">
      <c r="A79" s="12" t="s">
        <v>38</v>
      </c>
      <c r="B79" s="13"/>
      <c r="C79" s="13"/>
      <c r="D79" s="13"/>
      <c r="E79" s="31">
        <f>E78/B78</f>
        <v>1.0194003683171213</v>
      </c>
      <c r="F79" s="31">
        <f>F78/C78</f>
        <v>1.0000000749968472</v>
      </c>
      <c r="G79" s="31">
        <f>G78/D78</f>
        <v>1.0000000749968472</v>
      </c>
    </row>
    <row r="80" spans="1:8" x14ac:dyDescent="0.25">
      <c r="A80" s="14" t="s">
        <v>24</v>
      </c>
      <c r="B80" s="22">
        <v>97377.558000000005</v>
      </c>
      <c r="C80" s="22">
        <v>93816.942999999999</v>
      </c>
      <c r="D80" s="22">
        <v>93816.942999999999</v>
      </c>
      <c r="E80" s="25">
        <v>97377.558000000005</v>
      </c>
      <c r="F80" s="25">
        <v>93816.942999999999</v>
      </c>
      <c r="G80" s="25">
        <v>93816.942999999999</v>
      </c>
    </row>
    <row r="81" spans="1:11" x14ac:dyDescent="0.25">
      <c r="A81" s="15" t="s">
        <v>38</v>
      </c>
      <c r="B81" s="16"/>
      <c r="C81" s="16"/>
      <c r="D81" s="16"/>
      <c r="E81" s="26">
        <f>E80/B80</f>
        <v>1</v>
      </c>
      <c r="F81" s="26">
        <f>F80/C80</f>
        <v>1</v>
      </c>
      <c r="G81" s="26">
        <f>G80/D80</f>
        <v>1</v>
      </c>
    </row>
    <row r="82" spans="1:11" x14ac:dyDescent="0.25">
      <c r="A82" s="14" t="s">
        <v>54</v>
      </c>
      <c r="B82" s="22">
        <v>128222.887</v>
      </c>
      <c r="C82" s="22">
        <v>126222.87</v>
      </c>
      <c r="D82" s="22">
        <v>126222.87</v>
      </c>
      <c r="E82" s="22">
        <v>132728.367</v>
      </c>
      <c r="F82" s="22">
        <v>126222.887</v>
      </c>
      <c r="G82" s="22">
        <v>126222.887</v>
      </c>
      <c r="H82" s="5">
        <f>E82-B82</f>
        <v>4505.4799999999959</v>
      </c>
    </row>
    <row r="83" spans="1:11" x14ac:dyDescent="0.25">
      <c r="A83" s="15" t="s">
        <v>38</v>
      </c>
      <c r="B83" s="16"/>
      <c r="C83" s="16"/>
      <c r="D83" s="16"/>
      <c r="E83" s="16">
        <f>E82/B82</f>
        <v>1.0351378767505055</v>
      </c>
      <c r="F83" s="16">
        <f>F82/C82</f>
        <v>1.0000001346824074</v>
      </c>
      <c r="G83" s="16">
        <f>G82/D82</f>
        <v>1.0000001346824074</v>
      </c>
    </row>
    <row r="84" spans="1:11" x14ac:dyDescent="0.25">
      <c r="A84" s="14" t="s">
        <v>41</v>
      </c>
      <c r="B84" s="22">
        <v>6636.3829999999998</v>
      </c>
      <c r="C84" s="22">
        <v>6636.3829999999998</v>
      </c>
      <c r="D84" s="22">
        <v>6636.3829999999998</v>
      </c>
      <c r="E84" s="25">
        <v>6636.3829999999998</v>
      </c>
      <c r="F84" s="25">
        <v>6636.3829999999998</v>
      </c>
      <c r="G84" s="25">
        <v>6636.3829999999998</v>
      </c>
    </row>
    <row r="85" spans="1:11" x14ac:dyDescent="0.25">
      <c r="A85" s="15" t="s">
        <v>38</v>
      </c>
      <c r="B85" s="16"/>
      <c r="C85" s="16"/>
      <c r="D85" s="16"/>
      <c r="E85" s="26">
        <f>E84/B84</f>
        <v>1</v>
      </c>
      <c r="F85" s="26">
        <f>F84/C84</f>
        <v>1</v>
      </c>
      <c r="G85" s="26">
        <f>G84/D84</f>
        <v>1</v>
      </c>
    </row>
    <row r="86" spans="1:11" x14ac:dyDescent="0.25">
      <c r="A86" s="23" t="s">
        <v>29</v>
      </c>
      <c r="B86" s="24">
        <f t="shared" ref="B86:G86" si="8">B88+B90</f>
        <v>20724.041000000001</v>
      </c>
      <c r="C86" s="24">
        <f t="shared" si="8"/>
        <v>20724.041000000001</v>
      </c>
      <c r="D86" s="24">
        <f t="shared" si="8"/>
        <v>20724.041000000001</v>
      </c>
      <c r="E86" s="24">
        <f t="shared" si="8"/>
        <v>20724.041000000001</v>
      </c>
      <c r="F86" s="24">
        <f t="shared" si="8"/>
        <v>20724.041000000001</v>
      </c>
      <c r="G86" s="24">
        <f t="shared" si="8"/>
        <v>20724.041000000001</v>
      </c>
      <c r="H86" s="5">
        <f>E86-B86</f>
        <v>0</v>
      </c>
    </row>
    <row r="87" spans="1:11" x14ac:dyDescent="0.25">
      <c r="A87" s="12" t="s">
        <v>38</v>
      </c>
      <c r="B87" s="13"/>
      <c r="C87" s="13"/>
      <c r="D87" s="13"/>
      <c r="E87" s="31">
        <f>E86/B86</f>
        <v>1</v>
      </c>
      <c r="F87" s="31">
        <f>F86/C86</f>
        <v>1</v>
      </c>
      <c r="G87" s="31">
        <f>G86/D86</f>
        <v>1</v>
      </c>
    </row>
    <row r="88" spans="1:11" x14ac:dyDescent="0.25">
      <c r="A88" s="14" t="s">
        <v>45</v>
      </c>
      <c r="B88" s="22">
        <v>20724.041000000001</v>
      </c>
      <c r="C88" s="22">
        <v>20724.041000000001</v>
      </c>
      <c r="D88" s="22">
        <v>20724.041000000001</v>
      </c>
      <c r="E88" s="22">
        <v>20724.041000000001</v>
      </c>
      <c r="F88" s="22">
        <v>20724.041000000001</v>
      </c>
      <c r="G88" s="22">
        <v>20724.041000000001</v>
      </c>
    </row>
    <row r="89" spans="1:11" x14ac:dyDescent="0.25">
      <c r="A89" s="15" t="s">
        <v>38</v>
      </c>
      <c r="B89" s="16"/>
      <c r="C89" s="16"/>
      <c r="D89" s="16"/>
      <c r="E89" s="16">
        <f>E88/B88</f>
        <v>1</v>
      </c>
      <c r="F89" s="16">
        <f>F88/C88</f>
        <v>1</v>
      </c>
      <c r="G89" s="16">
        <f>G88/D88</f>
        <v>1</v>
      </c>
    </row>
    <row r="90" spans="1:11" x14ac:dyDescent="0.25">
      <c r="A90" s="14" t="s">
        <v>51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</row>
    <row r="91" spans="1:11" x14ac:dyDescent="0.25">
      <c r="A91" s="15" t="s">
        <v>38</v>
      </c>
      <c r="B91" s="16"/>
      <c r="C91" s="16"/>
      <c r="D91" s="16"/>
      <c r="E91" s="16"/>
      <c r="F91" s="16"/>
      <c r="G91" s="16"/>
    </row>
    <row r="92" spans="1:11" x14ac:dyDescent="0.25">
      <c r="A92" s="23" t="s">
        <v>30</v>
      </c>
      <c r="B92" s="24">
        <v>29191.632000000001</v>
      </c>
      <c r="C92" s="24">
        <v>24670.136999999999</v>
      </c>
      <c r="D92" s="24">
        <v>26674.246999999999</v>
      </c>
      <c r="E92" s="24">
        <v>29191.632000000001</v>
      </c>
      <c r="F92" s="24">
        <v>24670.136999999999</v>
      </c>
      <c r="G92" s="24">
        <v>26674.246999999999</v>
      </c>
      <c r="H92" s="5">
        <f>E92-B92</f>
        <v>0</v>
      </c>
    </row>
    <row r="93" spans="1:11" x14ac:dyDescent="0.25">
      <c r="A93" s="12" t="s">
        <v>38</v>
      </c>
      <c r="B93" s="13"/>
      <c r="C93" s="13"/>
      <c r="D93" s="13"/>
      <c r="E93" s="29">
        <f>E92/B92</f>
        <v>1</v>
      </c>
      <c r="F93" s="29">
        <f>F92/C92</f>
        <v>1</v>
      </c>
      <c r="G93" s="29">
        <f>G92/D92</f>
        <v>1</v>
      </c>
    </row>
    <row r="94" spans="1:11" ht="15" customHeight="1" x14ac:dyDescent="0.25">
      <c r="A94" s="23" t="s">
        <v>22</v>
      </c>
      <c r="B94" s="24">
        <v>0</v>
      </c>
      <c r="C94" s="24">
        <v>125990.36199999999</v>
      </c>
      <c r="D94" s="24">
        <v>165366.26800000001</v>
      </c>
      <c r="E94" s="24">
        <v>0</v>
      </c>
      <c r="F94" s="27">
        <v>77608.361999999994</v>
      </c>
      <c r="G94" s="27">
        <v>159024.26800000001</v>
      </c>
      <c r="J94" s="6"/>
      <c r="K94" s="6"/>
    </row>
    <row r="95" spans="1:11" ht="15" customHeight="1" x14ac:dyDescent="0.25">
      <c r="A95" s="12" t="s">
        <v>38</v>
      </c>
      <c r="B95" s="13"/>
      <c r="C95" s="13"/>
      <c r="D95" s="13"/>
      <c r="E95" s="28"/>
      <c r="F95" s="28">
        <f>F94/C94</f>
        <v>0.61598649903077507</v>
      </c>
      <c r="G95" s="28">
        <f>G94/D94</f>
        <v>0.96164876865939797</v>
      </c>
    </row>
    <row r="96" spans="1:11" ht="15.75" x14ac:dyDescent="0.25">
      <c r="A96" s="32" t="s">
        <v>23</v>
      </c>
      <c r="B96" s="33">
        <f t="shared" ref="B96:G96" si="9">B7+B19+B27+B37+B45+B59+B66+B78+B86+B92+B94</f>
        <v>4820042.3448400004</v>
      </c>
      <c r="C96" s="33">
        <f t="shared" si="9"/>
        <v>4640659.4186999993</v>
      </c>
      <c r="D96" s="33">
        <f t="shared" si="9"/>
        <v>4617470.7797000008</v>
      </c>
      <c r="E96" s="34">
        <f t="shared" si="9"/>
        <v>4856391.3448400004</v>
      </c>
      <c r="F96" s="34">
        <f t="shared" si="9"/>
        <v>4592277.4357000003</v>
      </c>
      <c r="G96" s="34">
        <f t="shared" si="9"/>
        <v>4611128.7967000008</v>
      </c>
      <c r="J96" s="6"/>
      <c r="K96" s="6"/>
    </row>
    <row r="97" spans="1:9" x14ac:dyDescent="0.25">
      <c r="A97" s="17" t="s">
        <v>38</v>
      </c>
      <c r="B97" s="18"/>
      <c r="C97" s="18"/>
      <c r="D97" s="18"/>
      <c r="E97" s="35">
        <f>E96/B96</f>
        <v>1.0075412200556522</v>
      </c>
      <c r="F97" s="35">
        <f>F96/C96</f>
        <v>0.98957433014690988</v>
      </c>
      <c r="G97" s="35">
        <f>G96/D96</f>
        <v>0.99862652449737599</v>
      </c>
      <c r="I97" s="1"/>
    </row>
    <row r="98" spans="1:9" ht="15.75" x14ac:dyDescent="0.25">
      <c r="A98" s="3" t="s">
        <v>58</v>
      </c>
      <c r="B98" s="4"/>
      <c r="C98" s="4"/>
      <c r="D98" s="4"/>
      <c r="E98" s="4"/>
      <c r="F98" s="4"/>
      <c r="G98" s="8"/>
    </row>
    <row r="99" spans="1:9" ht="15.75" x14ac:dyDescent="0.25">
      <c r="A99" s="3" t="s">
        <v>53</v>
      </c>
      <c r="B99" s="3"/>
      <c r="C99" s="3"/>
      <c r="D99" s="4"/>
      <c r="E99" s="4"/>
      <c r="F99" s="2" t="s">
        <v>59</v>
      </c>
      <c r="G99" s="8"/>
    </row>
    <row r="100" spans="1:9" x14ac:dyDescent="0.25">
      <c r="G100" s="8"/>
    </row>
    <row r="101" spans="1:9" x14ac:dyDescent="0.25">
      <c r="G101" s="8"/>
    </row>
    <row r="102" spans="1:9" x14ac:dyDescent="0.25">
      <c r="G102" s="8"/>
    </row>
    <row r="103" spans="1:9" x14ac:dyDescent="0.25">
      <c r="A103" s="8"/>
      <c r="B103" s="8"/>
      <c r="C103" s="8"/>
      <c r="D103" s="8"/>
      <c r="E103" s="8"/>
      <c r="F103" s="8"/>
      <c r="G103" s="8"/>
    </row>
    <row r="104" spans="1:9" x14ac:dyDescent="0.25">
      <c r="A104" s="8"/>
      <c r="B104" s="8"/>
      <c r="C104" s="8"/>
      <c r="D104" s="8"/>
      <c r="E104" s="8"/>
      <c r="F104" s="19"/>
      <c r="G104" s="19"/>
    </row>
    <row r="105" spans="1:9" x14ac:dyDescent="0.25">
      <c r="A105" s="20"/>
      <c r="B105" s="21"/>
      <c r="C105" s="8"/>
      <c r="D105" s="8"/>
      <c r="E105" s="8"/>
      <c r="F105" s="8"/>
      <c r="G105" s="8"/>
    </row>
    <row r="106" spans="1:9" x14ac:dyDescent="0.25">
      <c r="A106" s="8"/>
      <c r="B106" s="21"/>
      <c r="C106" s="8"/>
      <c r="D106" s="8"/>
      <c r="E106" s="8"/>
      <c r="F106" s="8"/>
      <c r="G106" s="8"/>
    </row>
  </sheetData>
  <mergeCells count="4">
    <mergeCell ref="A2:G2"/>
    <mergeCell ref="A3:G3"/>
    <mergeCell ref="B5:D5"/>
    <mergeCell ref="E5:G5"/>
  </mergeCells>
  <pageMargins left="0.70866141732283472" right="0.70866141732283472" top="0.74803149606299213" bottom="0.74803149606299213" header="0.31496062992125984" footer="0.31496062992125984"/>
  <pageSetup paperSize="9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2024-12-04T11:08:27Z</dcterms:modified>
</cp:coreProperties>
</file>